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\\rh-fs02\finadmin\Accounting\All Companies\MM reports TBSG\2022\FSC\Q3\"/>
    </mc:Choice>
  </mc:AlternateContent>
  <xr:revisionPtr revIDLastSave="0" documentId="13_ncr:1_{F723E8BF-0942-49DC-B0E3-99EDC3108C36}" xr6:coauthVersionLast="47" xr6:coauthVersionMax="47" xr10:uidLastSave="{00000000-0000-0000-0000-000000000000}"/>
  <bookViews>
    <workbookView xWindow="-108" yWindow="-108" windowWidth="23256" windowHeight="12576" tabRatio="854" xr2:uid="{00000000-000D-0000-FFFF-FFFF00000000}"/>
  </bookViews>
  <sheets>
    <sheet name="Title" sheetId="1" r:id="rId1"/>
    <sheet name="1-Balance Sheet" sheetId="2" r:id="rId2"/>
    <sheet name="2 - Income Statement" sheetId="3" r:id="rId3"/>
    <sheet name="3 - Cash Flow Statement" sheetId="4" r:id="rId4"/>
    <sheet name="4 - Owners' equity" sheetId="5" r:id="rId5"/>
    <sheet name="Exerpt 5" sheetId="6" state="hidden" r:id="rId6"/>
    <sheet name="Exerpt 6" sheetId="7" state="hidden" r:id="rId7"/>
    <sheet name="Exerpt 7" sheetId="8" state="hidden" r:id="rId8"/>
    <sheet name="Exerpt 8" sheetId="9" state="hidden" r:id="rId9"/>
  </sheets>
  <externalReferences>
    <externalReference r:id="rId10"/>
  </externalReferences>
  <definedNames>
    <definedName name="_consolidation">[1]Nomenklaturi!$A$1:$A$2</definedName>
    <definedName name="_xlnm._FilterDatabase" localSheetId="1" hidden="1">'1-Balance Sheet'!$A$9:$R$95</definedName>
    <definedName name="_pdeTypeList">[1]Nomenklaturi!$A$5:$A$9</definedName>
    <definedName name="authorName">[1]Начална!$AA$3</definedName>
    <definedName name="endDate">[1]Начална!$AA$1</definedName>
    <definedName name="pdeBulstat">[1]Начална!$B$16</definedName>
    <definedName name="pdeName">[1]Начална!$B$14</definedName>
    <definedName name="pdeReportingDate">[1]Начална!$AA$2</definedName>
    <definedName name="_xlnm.Print_Area" localSheetId="1">'1-Balance Sheet'!$A$1:$H$106</definedName>
    <definedName name="_xlnm.Print_Area" localSheetId="2">'2 - Income Statement'!$A$1:$H$58</definedName>
    <definedName name="_xlnm.Print_Area" localSheetId="3">'3 - Cash Flow Statement'!$A$1:$D$60</definedName>
    <definedName name="_xlnm.Print_Area" localSheetId="4">'4 - Owners'' equity'!$A$1:$M$44</definedName>
    <definedName name="reportConsolidation">[1]Начална!$A$3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4" l="1"/>
  <c r="H27" i="3"/>
  <c r="H12" i="5"/>
  <c r="C65" i="8" l="1"/>
  <c r="E65" i="8" s="1"/>
  <c r="C96" i="8"/>
  <c r="D96" i="8" s="1"/>
  <c r="E96" i="8" s="1"/>
  <c r="C77" i="8"/>
  <c r="D77" i="8" s="1"/>
  <c r="D79" i="8"/>
  <c r="E79" i="8" s="1"/>
  <c r="D105" i="8"/>
  <c r="E105" i="8"/>
  <c r="D94" i="8"/>
  <c r="E94" i="8" s="1"/>
  <c r="D92" i="8"/>
  <c r="C88" i="8"/>
  <c r="D75" i="8"/>
  <c r="C73" i="8"/>
  <c r="D73" i="8" s="1"/>
  <c r="C66" i="8"/>
  <c r="F66" i="8" s="1"/>
  <c r="C58" i="8"/>
  <c r="D32" i="8"/>
  <c r="C31" i="8"/>
  <c r="D31" i="8" s="1"/>
  <c r="E31" i="8" s="1"/>
  <c r="D15" i="8"/>
  <c r="D14" i="8"/>
  <c r="D27" i="8"/>
  <c r="E26" i="8"/>
  <c r="E25" i="8" s="1"/>
  <c r="L19" i="7"/>
  <c r="L42" i="7" s="1"/>
  <c r="N26" i="7"/>
  <c r="Q26" i="7" s="1"/>
  <c r="G26" i="7"/>
  <c r="J26" i="7" s="1"/>
  <c r="G25" i="7"/>
  <c r="J25" i="7" s="1"/>
  <c r="R25" i="7" s="1"/>
  <c r="N15" i="7"/>
  <c r="Q15" i="7" s="1"/>
  <c r="N13" i="7"/>
  <c r="Q13" i="7" s="1"/>
  <c r="G18" i="7"/>
  <c r="J18" i="7" s="1"/>
  <c r="D19" i="7"/>
  <c r="G13" i="7"/>
  <c r="J13" i="7" s="1"/>
  <c r="E30" i="7"/>
  <c r="I18" i="5"/>
  <c r="L29" i="5"/>
  <c r="C21" i="4"/>
  <c r="H27" i="9"/>
  <c r="G27" i="9"/>
  <c r="F27" i="9"/>
  <c r="I27" i="9"/>
  <c r="E27" i="9"/>
  <c r="D27" i="9"/>
  <c r="C27" i="9"/>
  <c r="I26" i="9"/>
  <c r="I25" i="9"/>
  <c r="I24" i="9"/>
  <c r="I23" i="9"/>
  <c r="I22" i="9"/>
  <c r="I21" i="9"/>
  <c r="I20" i="9"/>
  <c r="H18" i="9"/>
  <c r="G18" i="9"/>
  <c r="E18" i="9"/>
  <c r="D18" i="9"/>
  <c r="C18" i="9"/>
  <c r="I17" i="9"/>
  <c r="I16" i="9"/>
  <c r="I15" i="9"/>
  <c r="I14" i="9"/>
  <c r="F18" i="9"/>
  <c r="I18" i="9"/>
  <c r="E106" i="8"/>
  <c r="D106" i="8"/>
  <c r="F104" i="8"/>
  <c r="F103" i="8"/>
  <c r="E69" i="8"/>
  <c r="F91" i="8"/>
  <c r="E87" i="8"/>
  <c r="F86" i="8"/>
  <c r="E85" i="8"/>
  <c r="E84" i="8"/>
  <c r="E83" i="8"/>
  <c r="E82" i="8"/>
  <c r="E81" i="8"/>
  <c r="F81" i="8"/>
  <c r="D81" i="8"/>
  <c r="C81" i="8"/>
  <c r="E80" i="8"/>
  <c r="E78" i="8"/>
  <c r="E74" i="8"/>
  <c r="F72" i="8"/>
  <c r="E64" i="8"/>
  <c r="E63" i="8"/>
  <c r="E62" i="8"/>
  <c r="E61" i="8"/>
  <c r="E60" i="8"/>
  <c r="E59" i="8"/>
  <c r="E58" i="8"/>
  <c r="F57" i="8"/>
  <c r="D57" i="8"/>
  <c r="C57" i="8"/>
  <c r="E57" i="8"/>
  <c r="E56" i="8"/>
  <c r="E55" i="8"/>
  <c r="D54" i="8"/>
  <c r="D53" i="8"/>
  <c r="D67" i="8"/>
  <c r="E54" i="8"/>
  <c r="F53" i="8"/>
  <c r="F67" i="8"/>
  <c r="C53" i="8"/>
  <c r="E42" i="8"/>
  <c r="E41" i="8"/>
  <c r="E40" i="8"/>
  <c r="E38" i="8"/>
  <c r="E37" i="8"/>
  <c r="E33" i="8"/>
  <c r="E32" i="8"/>
  <c r="E28" i="8"/>
  <c r="E21" i="8"/>
  <c r="E18" i="8"/>
  <c r="E16" i="8"/>
  <c r="E15" i="8"/>
  <c r="E14" i="8"/>
  <c r="E13" i="8"/>
  <c r="E10" i="8"/>
  <c r="D17" i="8"/>
  <c r="D12" i="8"/>
  <c r="C12" i="8"/>
  <c r="N41" i="7"/>
  <c r="Q41" i="7"/>
  <c r="J41" i="7"/>
  <c r="R41" i="7"/>
  <c r="G41" i="7"/>
  <c r="N39" i="7"/>
  <c r="Q39" i="7"/>
  <c r="G39" i="7"/>
  <c r="J39" i="7"/>
  <c r="R39" i="7"/>
  <c r="N38" i="7"/>
  <c r="Q38" i="7"/>
  <c r="G38" i="7"/>
  <c r="J38" i="7"/>
  <c r="R38" i="7"/>
  <c r="N37" i="7"/>
  <c r="Q37" i="7"/>
  <c r="G37" i="7"/>
  <c r="J37" i="7"/>
  <c r="N36" i="7"/>
  <c r="Q36" i="7"/>
  <c r="G36" i="7"/>
  <c r="J36" i="7"/>
  <c r="N35" i="7"/>
  <c r="Q35" i="7"/>
  <c r="G35" i="7"/>
  <c r="J35" i="7"/>
  <c r="R35" i="7"/>
  <c r="P34" i="7"/>
  <c r="O34" i="7"/>
  <c r="M34" i="7"/>
  <c r="L34" i="7"/>
  <c r="K34" i="7"/>
  <c r="N34" i="7"/>
  <c r="Q34" i="7"/>
  <c r="I34" i="7"/>
  <c r="H34" i="7"/>
  <c r="F34" i="7"/>
  <c r="E34" i="7"/>
  <c r="D34" i="7"/>
  <c r="G34" i="7"/>
  <c r="J34" i="7"/>
  <c r="N33" i="7"/>
  <c r="Q33" i="7"/>
  <c r="G33" i="7"/>
  <c r="J33" i="7"/>
  <c r="R33" i="7"/>
  <c r="N32" i="7"/>
  <c r="Q32" i="7"/>
  <c r="G32" i="7"/>
  <c r="J32" i="7"/>
  <c r="R32" i="7"/>
  <c r="N31" i="7"/>
  <c r="Q31" i="7"/>
  <c r="G31" i="7"/>
  <c r="J31" i="7"/>
  <c r="R31" i="7"/>
  <c r="N30" i="7"/>
  <c r="Q30" i="7"/>
  <c r="E29" i="7"/>
  <c r="E40" i="7"/>
  <c r="P29" i="7"/>
  <c r="P40" i="7"/>
  <c r="O29" i="7"/>
  <c r="O40" i="7"/>
  <c r="M29" i="7"/>
  <c r="M40" i="7"/>
  <c r="L29" i="7"/>
  <c r="L40" i="7"/>
  <c r="K29" i="7"/>
  <c r="K40" i="7"/>
  <c r="I29" i="7"/>
  <c r="I40" i="7"/>
  <c r="H29" i="7"/>
  <c r="H40" i="7"/>
  <c r="F29" i="7"/>
  <c r="F40" i="7"/>
  <c r="D29" i="7"/>
  <c r="D40" i="7"/>
  <c r="P27" i="7"/>
  <c r="O27" i="7"/>
  <c r="O42" i="7"/>
  <c r="M27" i="7"/>
  <c r="L27" i="7"/>
  <c r="I27" i="7"/>
  <c r="H27" i="7"/>
  <c r="F27" i="7"/>
  <c r="F42" i="7" s="1"/>
  <c r="D27" i="7"/>
  <c r="N25" i="7"/>
  <c r="Q25" i="7"/>
  <c r="N24" i="7"/>
  <c r="Q24" i="7"/>
  <c r="G24" i="7"/>
  <c r="J24" i="7" s="1"/>
  <c r="R24" i="7" s="1"/>
  <c r="N23" i="7"/>
  <c r="Q23" i="7"/>
  <c r="G23" i="7"/>
  <c r="J23" i="7"/>
  <c r="R23" i="7"/>
  <c r="N22" i="7"/>
  <c r="Q22" i="7"/>
  <c r="R22" i="7"/>
  <c r="G22" i="7"/>
  <c r="J22" i="7"/>
  <c r="N21" i="7"/>
  <c r="Q21" i="7"/>
  <c r="G21" i="7"/>
  <c r="J21" i="7"/>
  <c r="R21" i="7"/>
  <c r="N20" i="7"/>
  <c r="Q20" i="7"/>
  <c r="J20" i="7"/>
  <c r="R20" i="7"/>
  <c r="G20" i="7"/>
  <c r="P19" i="7"/>
  <c r="O19" i="7"/>
  <c r="I19" i="7"/>
  <c r="H19" i="7"/>
  <c r="F19" i="7"/>
  <c r="E19" i="7"/>
  <c r="N17" i="7"/>
  <c r="Q17" i="7"/>
  <c r="G17" i="7"/>
  <c r="J17" i="7"/>
  <c r="R17" i="7"/>
  <c r="N16" i="7"/>
  <c r="Q16" i="7" s="1"/>
  <c r="G16" i="7"/>
  <c r="J16" i="7" s="1"/>
  <c r="R16" i="7" s="1"/>
  <c r="N14" i="7"/>
  <c r="Q14" i="7"/>
  <c r="G14" i="7"/>
  <c r="J14" i="7"/>
  <c r="N12" i="7"/>
  <c r="Q12" i="7" s="1"/>
  <c r="G12" i="7"/>
  <c r="J12" i="7" s="1"/>
  <c r="N11" i="7"/>
  <c r="Q11" i="7"/>
  <c r="G11" i="7"/>
  <c r="J11" i="7"/>
  <c r="R11" i="7"/>
  <c r="E148" i="6"/>
  <c r="D148" i="6"/>
  <c r="D149" i="6"/>
  <c r="C148" i="6"/>
  <c r="C149" i="6"/>
  <c r="E131" i="6"/>
  <c r="D131" i="6"/>
  <c r="C131" i="6"/>
  <c r="E114" i="6"/>
  <c r="D114" i="6"/>
  <c r="C114" i="6"/>
  <c r="E97" i="6"/>
  <c r="E149" i="6"/>
  <c r="D97" i="6"/>
  <c r="C97" i="6"/>
  <c r="E78" i="6"/>
  <c r="D78" i="6"/>
  <c r="C78" i="6"/>
  <c r="E61" i="6"/>
  <c r="D61" i="6"/>
  <c r="C61" i="6"/>
  <c r="C79" i="6"/>
  <c r="E44" i="6"/>
  <c r="D44" i="6"/>
  <c r="C44" i="6"/>
  <c r="F147" i="6"/>
  <c r="F146" i="6"/>
  <c r="F145" i="6"/>
  <c r="F144" i="6"/>
  <c r="F143" i="6"/>
  <c r="F142" i="6"/>
  <c r="F141" i="6"/>
  <c r="F140" i="6"/>
  <c r="F139" i="6"/>
  <c r="F138" i="6"/>
  <c r="F137" i="6"/>
  <c r="F148" i="6"/>
  <c r="F136" i="6"/>
  <c r="F135" i="6"/>
  <c r="F134" i="6"/>
  <c r="F133" i="6"/>
  <c r="F130" i="6"/>
  <c r="F129" i="6"/>
  <c r="F128" i="6"/>
  <c r="F127" i="6"/>
  <c r="F126" i="6"/>
  <c r="F125" i="6"/>
  <c r="F124" i="6"/>
  <c r="F123" i="6"/>
  <c r="F122" i="6"/>
  <c r="F121" i="6"/>
  <c r="F120" i="6"/>
  <c r="F119" i="6"/>
  <c r="F118" i="6"/>
  <c r="F117" i="6"/>
  <c r="F116" i="6"/>
  <c r="F131" i="6"/>
  <c r="F113" i="6"/>
  <c r="F112" i="6"/>
  <c r="F111" i="6"/>
  <c r="F110" i="6"/>
  <c r="F109" i="6"/>
  <c r="F108" i="6"/>
  <c r="F107" i="6"/>
  <c r="F106" i="6"/>
  <c r="F105" i="6"/>
  <c r="F104" i="6"/>
  <c r="F103" i="6"/>
  <c r="F102" i="6"/>
  <c r="F101" i="6"/>
  <c r="F114" i="6"/>
  <c r="F100" i="6"/>
  <c r="F99" i="6"/>
  <c r="F96" i="6"/>
  <c r="F95" i="6"/>
  <c r="F94" i="6"/>
  <c r="F93" i="6"/>
  <c r="F92" i="6"/>
  <c r="F91" i="6"/>
  <c r="F90" i="6"/>
  <c r="F89" i="6"/>
  <c r="F88" i="6"/>
  <c r="F87" i="6"/>
  <c r="F86" i="6"/>
  <c r="F85" i="6"/>
  <c r="F84" i="6"/>
  <c r="F83" i="6"/>
  <c r="F82" i="6"/>
  <c r="F97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78" i="6"/>
  <c r="F79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61" i="6"/>
  <c r="F43" i="6"/>
  <c r="F42" i="6"/>
  <c r="F41" i="6"/>
  <c r="F40" i="6"/>
  <c r="F39" i="6"/>
  <c r="F38" i="6"/>
  <c r="F37" i="6"/>
  <c r="F36" i="6"/>
  <c r="F35" i="6"/>
  <c r="F34" i="6"/>
  <c r="F33" i="6"/>
  <c r="F32" i="6"/>
  <c r="F31" i="6"/>
  <c r="F30" i="6"/>
  <c r="F29" i="6"/>
  <c r="F44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27" i="6"/>
  <c r="D27" i="6"/>
  <c r="D79" i="6"/>
  <c r="E27" i="6"/>
  <c r="C27" i="6"/>
  <c r="M12" i="5"/>
  <c r="M16" i="5"/>
  <c r="E12" i="5"/>
  <c r="D12" i="5"/>
  <c r="D16" i="5"/>
  <c r="L32" i="5"/>
  <c r="L28" i="5"/>
  <c r="L27" i="5"/>
  <c r="L26" i="5"/>
  <c r="M25" i="5"/>
  <c r="K25" i="5"/>
  <c r="J25" i="5"/>
  <c r="I25" i="5"/>
  <c r="H25" i="5"/>
  <c r="G25" i="5"/>
  <c r="F25" i="5"/>
  <c r="E25" i="5"/>
  <c r="D25" i="5"/>
  <c r="L25" i="5"/>
  <c r="C25" i="5"/>
  <c r="L24" i="5"/>
  <c r="L23" i="5"/>
  <c r="M22" i="5"/>
  <c r="M30" i="5"/>
  <c r="M33" i="5"/>
  <c r="K22" i="5"/>
  <c r="J22" i="5"/>
  <c r="I22" i="5"/>
  <c r="H22" i="5"/>
  <c r="G22" i="5"/>
  <c r="F22" i="5"/>
  <c r="E22" i="5"/>
  <c r="D22" i="5"/>
  <c r="L22" i="5"/>
  <c r="C22" i="5"/>
  <c r="L21" i="5"/>
  <c r="L20" i="5"/>
  <c r="M18" i="5"/>
  <c r="K18" i="5"/>
  <c r="K30" i="5"/>
  <c r="K33" i="5"/>
  <c r="J18" i="5"/>
  <c r="H18" i="5"/>
  <c r="G18" i="5"/>
  <c r="F18" i="5"/>
  <c r="E18" i="5"/>
  <c r="D18" i="5"/>
  <c r="C18" i="5"/>
  <c r="E16" i="5"/>
  <c r="E30" i="5"/>
  <c r="E33" i="5"/>
  <c r="L15" i="5"/>
  <c r="L14" i="5"/>
  <c r="M13" i="5"/>
  <c r="K13" i="5"/>
  <c r="K16" i="5"/>
  <c r="J13" i="5"/>
  <c r="J16" i="5"/>
  <c r="I13" i="5"/>
  <c r="H13" i="5"/>
  <c r="H16" i="5"/>
  <c r="G13" i="5"/>
  <c r="F13" i="5"/>
  <c r="E13" i="5"/>
  <c r="D13" i="5"/>
  <c r="C13" i="5"/>
  <c r="L13" i="5"/>
  <c r="A6" i="9"/>
  <c r="A5" i="9"/>
  <c r="A4" i="9"/>
  <c r="A6" i="8"/>
  <c r="A5" i="8"/>
  <c r="A4" i="8"/>
  <c r="B4" i="7"/>
  <c r="B6" i="7"/>
  <c r="B5" i="7"/>
  <c r="A7" i="6"/>
  <c r="A6" i="6"/>
  <c r="A5" i="6"/>
  <c r="A6" i="5"/>
  <c r="A5" i="5"/>
  <c r="A4" i="5"/>
  <c r="A6" i="4"/>
  <c r="A5" i="4"/>
  <c r="A4" i="4"/>
  <c r="A6" i="3"/>
  <c r="A5" i="3"/>
  <c r="A4" i="3"/>
  <c r="A6" i="2"/>
  <c r="A5" i="2"/>
  <c r="A4" i="2"/>
  <c r="D79" i="2"/>
  <c r="D85" i="2" s="1"/>
  <c r="C79" i="2"/>
  <c r="C85" i="2" s="1"/>
  <c r="D40" i="2"/>
  <c r="C40" i="2"/>
  <c r="D33" i="2"/>
  <c r="C33" i="2"/>
  <c r="I13" i="9"/>
  <c r="E75" i="8"/>
  <c r="N29" i="7"/>
  <c r="Q29" i="7"/>
  <c r="G30" i="7"/>
  <c r="J30" i="7"/>
  <c r="R30" i="7"/>
  <c r="E79" i="6"/>
  <c r="D35" i="2"/>
  <c r="D46" i="2"/>
  <c r="C35" i="2"/>
  <c r="C46" i="2"/>
  <c r="D21" i="4"/>
  <c r="D29" i="3"/>
  <c r="D38" i="3"/>
  <c r="D52" i="2"/>
  <c r="C43" i="4"/>
  <c r="L31" i="5"/>
  <c r="C33" i="4"/>
  <c r="G27" i="3"/>
  <c r="C52" i="2"/>
  <c r="C29" i="3"/>
  <c r="E19" i="8"/>
  <c r="C38" i="3"/>
  <c r="I17" i="5"/>
  <c r="L17" i="5" s="1"/>
  <c r="H50" i="2"/>
  <c r="H56" i="2" s="1"/>
  <c r="C105" i="8"/>
  <c r="C106" i="8" s="1"/>
  <c r="C89" i="8"/>
  <c r="G50" i="2"/>
  <c r="G56" i="2" s="1"/>
  <c r="R14" i="7"/>
  <c r="G29" i="7"/>
  <c r="J29" i="7"/>
  <c r="R29" i="7"/>
  <c r="H16" i="3"/>
  <c r="H30" i="5"/>
  <c r="H33" i="5" s="1"/>
  <c r="D92" i="2"/>
  <c r="D33" i="4"/>
  <c r="D44" i="4" s="1"/>
  <c r="C92" i="2"/>
  <c r="R36" i="7"/>
  <c r="F149" i="6"/>
  <c r="N40" i="7"/>
  <c r="R37" i="7"/>
  <c r="R34" i="7"/>
  <c r="G40" i="7"/>
  <c r="J40" i="7"/>
  <c r="E36" i="8"/>
  <c r="P42" i="7"/>
  <c r="I42" i="7"/>
  <c r="E53" i="8"/>
  <c r="J30" i="5"/>
  <c r="J33" i="5"/>
  <c r="H42" i="7"/>
  <c r="D30" i="5"/>
  <c r="D33" i="5"/>
  <c r="D25" i="8"/>
  <c r="E27" i="8"/>
  <c r="Q40" i="7"/>
  <c r="R40" i="7"/>
  <c r="C30" i="8"/>
  <c r="H62" i="2"/>
  <c r="H72" i="2" s="1"/>
  <c r="H79" i="2" s="1"/>
  <c r="G16" i="3"/>
  <c r="C17" i="8"/>
  <c r="C20" i="8"/>
  <c r="D20" i="8"/>
  <c r="E17" i="8"/>
  <c r="E12" i="8"/>
  <c r="E20" i="8"/>
  <c r="F105" i="8" l="1"/>
  <c r="J105" i="8" s="1"/>
  <c r="E66" i="8"/>
  <c r="L18" i="5"/>
  <c r="R12" i="7"/>
  <c r="R13" i="7"/>
  <c r="D46" i="4"/>
  <c r="D42" i="7"/>
  <c r="G19" i="7"/>
  <c r="R26" i="7"/>
  <c r="E93" i="8"/>
  <c r="C44" i="4"/>
  <c r="G31" i="3"/>
  <c r="G36" i="3" s="1"/>
  <c r="E92" i="8"/>
  <c r="E27" i="7"/>
  <c r="E42" i="7" s="1"/>
  <c r="D93" i="8"/>
  <c r="D91" i="8" s="1"/>
  <c r="F79" i="8"/>
  <c r="H31" i="3"/>
  <c r="H36" i="3" s="1"/>
  <c r="N18" i="7"/>
  <c r="Q18" i="7" s="1"/>
  <c r="R18" i="7" s="1"/>
  <c r="C91" i="8"/>
  <c r="F77" i="8"/>
  <c r="G15" i="7"/>
  <c r="J15" i="7" s="1"/>
  <c r="R15" i="7" s="1"/>
  <c r="M19" i="7"/>
  <c r="M42" i="7" s="1"/>
  <c r="K27" i="7"/>
  <c r="N27" i="7" s="1"/>
  <c r="Q27" i="7" s="1"/>
  <c r="C25" i="8"/>
  <c r="L19" i="5"/>
  <c r="K19" i="7"/>
  <c r="C67" i="8"/>
  <c r="P67" i="8" s="1"/>
  <c r="C76" i="8"/>
  <c r="D88" i="8"/>
  <c r="E88" i="8" s="1"/>
  <c r="D72" i="8"/>
  <c r="E73" i="8"/>
  <c r="E72" i="8" s="1"/>
  <c r="C72" i="8"/>
  <c r="E77" i="8"/>
  <c r="E76" i="8" s="1"/>
  <c r="D76" i="8"/>
  <c r="D89" i="8"/>
  <c r="E89" i="8" s="1"/>
  <c r="D30" i="8"/>
  <c r="E30" i="8" s="1"/>
  <c r="F106" i="8" l="1"/>
  <c r="E91" i="8"/>
  <c r="G42" i="7"/>
  <c r="J19" i="7"/>
  <c r="F76" i="8"/>
  <c r="F97" i="8" s="1"/>
  <c r="F98" i="8" s="1"/>
  <c r="C46" i="4"/>
  <c r="C47" i="4" s="1"/>
  <c r="N19" i="7"/>
  <c r="K42" i="7"/>
  <c r="G27" i="7"/>
  <c r="J27" i="7" s="1"/>
  <c r="R27" i="7" s="1"/>
  <c r="E67" i="8"/>
  <c r="J42" i="7" l="1"/>
  <c r="Q19" i="7"/>
  <c r="Q42" i="7" s="1"/>
  <c r="N42" i="7"/>
  <c r="R19" i="7" l="1"/>
  <c r="R42" i="7" s="1"/>
  <c r="D65" i="2"/>
  <c r="G12" i="5"/>
  <c r="G16" i="5" s="1"/>
  <c r="G30" i="5" s="1"/>
  <c r="G33" i="5" s="1"/>
  <c r="F12" i="5" l="1"/>
  <c r="F16" i="5" s="1"/>
  <c r="F30" i="5" s="1"/>
  <c r="F33" i="5" s="1"/>
  <c r="H22" i="2"/>
  <c r="H26" i="2" s="1"/>
  <c r="H18" i="2" l="1"/>
  <c r="C12" i="5" s="1"/>
  <c r="C16" i="5" l="1"/>
  <c r="D76" i="2" l="1"/>
  <c r="C30" i="5"/>
  <c r="C33" i="5" l="1"/>
  <c r="D28" i="2" l="1"/>
  <c r="H28" i="2" l="1"/>
  <c r="H34" i="2" l="1"/>
  <c r="H37" i="2" s="1"/>
  <c r="H95" i="2" s="1"/>
  <c r="I12" i="5"/>
  <c r="I16" i="5" l="1"/>
  <c r="L12" i="5"/>
  <c r="I30" i="5" l="1"/>
  <c r="L16" i="5"/>
  <c r="I33" i="5" l="1"/>
  <c r="L33" i="5" s="1"/>
  <c r="L30" i="5"/>
  <c r="D94" i="2" l="1"/>
  <c r="D20" i="2" l="1"/>
  <c r="D56" i="2" s="1"/>
  <c r="D95" i="2" s="1"/>
  <c r="C28" i="2" l="1"/>
  <c r="C65" i="2" l="1"/>
  <c r="C22" i="8" l="1"/>
  <c r="E22" i="8" s="1"/>
  <c r="C35" i="8" l="1"/>
  <c r="G22" i="2"/>
  <c r="G26" i="2" s="1"/>
  <c r="G18" i="2" l="1"/>
  <c r="C34" i="8"/>
  <c r="D35" i="8"/>
  <c r="D34" i="8" s="1"/>
  <c r="E35" i="8" l="1"/>
  <c r="E34" i="8" s="1"/>
  <c r="G28" i="2" l="1"/>
  <c r="G34" i="2" s="1"/>
  <c r="G37" i="2" s="1"/>
  <c r="C20" i="2" l="1"/>
  <c r="C56" i="2" s="1"/>
  <c r="D22" i="3" l="1"/>
  <c r="D31" i="3" s="1"/>
  <c r="D33" i="3" l="1"/>
  <c r="D36" i="3"/>
  <c r="H33" i="3"/>
  <c r="C22" i="3"/>
  <c r="C31" i="3" s="1"/>
  <c r="C90" i="8"/>
  <c r="D37" i="3" l="1"/>
  <c r="H37" i="3"/>
  <c r="D42" i="3"/>
  <c r="G33" i="3"/>
  <c r="C36" i="3"/>
  <c r="C33" i="3"/>
  <c r="D90" i="8"/>
  <c r="E90" i="8" s="1"/>
  <c r="C95" i="8"/>
  <c r="G62" i="2"/>
  <c r="G72" i="2" s="1"/>
  <c r="G79" i="2" s="1"/>
  <c r="G95" i="2" s="1"/>
  <c r="C43" i="8"/>
  <c r="C29" i="8"/>
  <c r="C76" i="2"/>
  <c r="C94" i="2" s="1"/>
  <c r="C95" i="2" s="1"/>
  <c r="D45" i="3" l="1"/>
  <c r="H42" i="3"/>
  <c r="H44" i="3" s="1"/>
  <c r="C37" i="3"/>
  <c r="C42" i="3"/>
  <c r="G37" i="3"/>
  <c r="D95" i="8"/>
  <c r="D86" i="8" s="1"/>
  <c r="D97" i="8" s="1"/>
  <c r="D98" i="8" s="1"/>
  <c r="C86" i="8"/>
  <c r="C97" i="8" s="1"/>
  <c r="D43" i="8"/>
  <c r="D39" i="8" s="1"/>
  <c r="C39" i="8"/>
  <c r="C44" i="8" s="1"/>
  <c r="D29" i="8"/>
  <c r="G42" i="3" l="1"/>
  <c r="C44" i="3" s="1"/>
  <c r="C45" i="3"/>
  <c r="H45" i="3"/>
  <c r="D44" i="3"/>
  <c r="E95" i="8"/>
  <c r="E86" i="8" s="1"/>
  <c r="E97" i="8" s="1"/>
  <c r="E98" i="8" s="1"/>
  <c r="D44" i="8"/>
  <c r="D45" i="8" s="1"/>
  <c r="C98" i="8"/>
  <c r="K97" i="8"/>
  <c r="E29" i="8"/>
  <c r="E43" i="8"/>
  <c r="E39" i="8" s="1"/>
  <c r="F44" i="8"/>
  <c r="C45" i="8"/>
  <c r="G44" i="3" l="1"/>
  <c r="G45" i="3"/>
  <c r="E44" i="8"/>
  <c r="E45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Jordanka Klenovska</author>
  </authors>
  <commentList>
    <comment ref="C32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4440</t>
        </r>
      </text>
    </comment>
    <comment ref="C75" authorId="0" shapeId="0" xr:uid="{00000000-0006-0000-0700-000002000000}">
      <text>
        <r>
          <rPr>
            <b/>
            <sz val="9"/>
            <color indexed="81"/>
            <rFont val="Tahoma"/>
            <family val="2"/>
            <charset val="204"/>
          </rPr>
          <t>Jordanka Klenovska:</t>
        </r>
        <r>
          <rPr>
            <sz val="9"/>
            <color indexed="81"/>
            <rFont val="Tahoma"/>
            <family val="2"/>
            <charset val="204"/>
          </rPr>
          <t xml:space="preserve">
TBS - advance payment TIS</t>
        </r>
      </text>
    </comment>
  </commentList>
</comments>
</file>

<file path=xl/sharedStrings.xml><?xml version="1.0" encoding="utf-8"?>
<sst xmlns="http://schemas.openxmlformats.org/spreadsheetml/2006/main" count="1101" uniqueCount="944">
  <si>
    <t>E-mail:</t>
  </si>
  <si>
    <t>а</t>
  </si>
  <si>
    <t>б</t>
  </si>
  <si>
    <t>1-0011</t>
  </si>
  <si>
    <t>1-0411</t>
  </si>
  <si>
    <t>1-0012</t>
  </si>
  <si>
    <t>1-0411-1</t>
  </si>
  <si>
    <t>1-0013</t>
  </si>
  <si>
    <t>1-0411-2</t>
  </si>
  <si>
    <t>1-0014</t>
  </si>
  <si>
    <t>1-0417</t>
  </si>
  <si>
    <t>1-0015</t>
  </si>
  <si>
    <t>1-0417-1</t>
  </si>
  <si>
    <t>1-0017-1</t>
  </si>
  <si>
    <t>1-0416</t>
  </si>
  <si>
    <t>1-0018</t>
  </si>
  <si>
    <t>1-0410</t>
  </si>
  <si>
    <t>1-0017</t>
  </si>
  <si>
    <t>1-0010</t>
  </si>
  <si>
    <t>1-0421</t>
  </si>
  <si>
    <t>1-0041</t>
  </si>
  <si>
    <t>1-0422</t>
  </si>
  <si>
    <t>1-0016</t>
  </si>
  <si>
    <t>1-0423</t>
  </si>
  <si>
    <t>1-0424</t>
  </si>
  <si>
    <t>1-0021</t>
  </si>
  <si>
    <t>1-0425</t>
  </si>
  <si>
    <t>1-0022</t>
  </si>
  <si>
    <t>1-0426</t>
  </si>
  <si>
    <t>1-0023</t>
  </si>
  <si>
    <t>1-0420</t>
  </si>
  <si>
    <t>1-0024</t>
  </si>
  <si>
    <t>1-0020</t>
  </si>
  <si>
    <t>1-0451</t>
  </si>
  <si>
    <t>1-0452</t>
  </si>
  <si>
    <t>1-0453</t>
  </si>
  <si>
    <t>1-0051</t>
  </si>
  <si>
    <t>1-0451-1</t>
  </si>
  <si>
    <t>1-0052</t>
  </si>
  <si>
    <t>1-0454</t>
  </si>
  <si>
    <t>1-0050</t>
  </si>
  <si>
    <t>1-0455</t>
  </si>
  <si>
    <t>1-0450</t>
  </si>
  <si>
    <t>1-0031</t>
  </si>
  <si>
    <t>1-0032</t>
  </si>
  <si>
    <t>1-0033</t>
  </si>
  <si>
    <t>1-0400</t>
  </si>
  <si>
    <t>1-0034</t>
  </si>
  <si>
    <t>1-0035</t>
  </si>
  <si>
    <t>1-0042</t>
  </si>
  <si>
    <t>1-0400-1</t>
  </si>
  <si>
    <t>1-0042-1</t>
  </si>
  <si>
    <t>1-0042-2</t>
  </si>
  <si>
    <t>1-0042-3</t>
  </si>
  <si>
    <t>1-0042-4</t>
  </si>
  <si>
    <t>1-0511</t>
  </si>
  <si>
    <t>1-0042-5</t>
  </si>
  <si>
    <t>1-0512</t>
  </si>
  <si>
    <t>1-0040</t>
  </si>
  <si>
    <t>1-0512-1</t>
  </si>
  <si>
    <t>1-0514</t>
  </si>
  <si>
    <t>1-0044</t>
  </si>
  <si>
    <t>1-0515</t>
  </si>
  <si>
    <t>1-0045</t>
  </si>
  <si>
    <t>1-0517</t>
  </si>
  <si>
    <t>1-0046-1</t>
  </si>
  <si>
    <t>1-0510</t>
  </si>
  <si>
    <t>1-0046</t>
  </si>
  <si>
    <t>1-0040-1</t>
  </si>
  <si>
    <t>1-0510-1</t>
  </si>
  <si>
    <t xml:space="preserve"> </t>
  </si>
  <si>
    <t>1-0520</t>
  </si>
  <si>
    <t>1-0060</t>
  </si>
  <si>
    <t>1-0516</t>
  </si>
  <si>
    <t>1-0060-1</t>
  </si>
  <si>
    <t>1-0520-1</t>
  </si>
  <si>
    <t>1-0100</t>
  </si>
  <si>
    <t>1-0500</t>
  </si>
  <si>
    <t>1-0071</t>
  </si>
  <si>
    <t>1-0612</t>
  </si>
  <si>
    <t>1-0072</t>
  </si>
  <si>
    <t>1-0510-2</t>
  </si>
  <si>
    <t>1-0073</t>
  </si>
  <si>
    <t>1-0630</t>
  </si>
  <si>
    <t>1-0076</t>
  </si>
  <si>
    <t>1-0611</t>
  </si>
  <si>
    <t>1-0074</t>
  </si>
  <si>
    <t>1-0614</t>
  </si>
  <si>
    <t>1-0077</t>
  </si>
  <si>
    <t>1-0613</t>
  </si>
  <si>
    <t>1-0070</t>
  </si>
  <si>
    <t>1-0613-1</t>
  </si>
  <si>
    <t>1-0615</t>
  </si>
  <si>
    <t>1-0616</t>
  </si>
  <si>
    <t>1-0081</t>
  </si>
  <si>
    <t>1-0617</t>
  </si>
  <si>
    <t>1-0082</t>
  </si>
  <si>
    <t>1-0618</t>
  </si>
  <si>
    <t>1-0086-1</t>
  </si>
  <si>
    <t>1-0619</t>
  </si>
  <si>
    <t>1-0083</t>
  </si>
  <si>
    <t>1-0610</t>
  </si>
  <si>
    <t>1-0084</t>
  </si>
  <si>
    <t>1-0085</t>
  </si>
  <si>
    <t>1-0610-1</t>
  </si>
  <si>
    <t>1-0086-2</t>
  </si>
  <si>
    <t>1-0086</t>
  </si>
  <si>
    <t>1-0700</t>
  </si>
  <si>
    <t>1-0080</t>
  </si>
  <si>
    <t>1-0700-1</t>
  </si>
  <si>
    <t>1-0093</t>
  </si>
  <si>
    <t>1-0750</t>
  </si>
  <si>
    <t>1-0093-1</t>
  </si>
  <si>
    <t>1-0093-2</t>
  </si>
  <si>
    <t>1-0093-3</t>
  </si>
  <si>
    <t>1-0093-4</t>
  </si>
  <si>
    <t>1-0095</t>
  </si>
  <si>
    <t>1-0090</t>
  </si>
  <si>
    <t>1-0151</t>
  </si>
  <si>
    <t>1-0153</t>
  </si>
  <si>
    <t>1-0155</t>
  </si>
  <si>
    <t>1-0157</t>
  </si>
  <si>
    <t>1-0150</t>
  </si>
  <si>
    <t>1-0160</t>
  </si>
  <si>
    <t>1-0200</t>
  </si>
  <si>
    <t>1-0300</t>
  </si>
  <si>
    <t>1-0800</t>
  </si>
  <si>
    <t>2-1120</t>
  </si>
  <si>
    <t>2-1551</t>
  </si>
  <si>
    <t>2-1130</t>
  </si>
  <si>
    <t>2-1552</t>
  </si>
  <si>
    <t>2-1160</t>
  </si>
  <si>
    <t>2-1560</t>
  </si>
  <si>
    <t>2-1140</t>
  </si>
  <si>
    <t>2-1556</t>
  </si>
  <si>
    <t>2-1150</t>
  </si>
  <si>
    <t>2-1610</t>
  </si>
  <si>
    <t>2-1010</t>
  </si>
  <si>
    <t>2-1030</t>
  </si>
  <si>
    <t>2-1620</t>
  </si>
  <si>
    <t>2-1170</t>
  </si>
  <si>
    <t>2-1621</t>
  </si>
  <si>
    <t>2-1171</t>
  </si>
  <si>
    <t>2-1172</t>
  </si>
  <si>
    <t>2-1100</t>
  </si>
  <si>
    <t>2-1710</t>
  </si>
  <si>
    <t>2-1721</t>
  </si>
  <si>
    <t>2-1730</t>
  </si>
  <si>
    <t>2-1210</t>
  </si>
  <si>
    <t>2-1740</t>
  </si>
  <si>
    <t>2-1220</t>
  </si>
  <si>
    <t>2-1745</t>
  </si>
  <si>
    <t>2-1230</t>
  </si>
  <si>
    <t>2-1700</t>
  </si>
  <si>
    <t>2-1240</t>
  </si>
  <si>
    <t>2-1200</t>
  </si>
  <si>
    <t>2-1300</t>
  </si>
  <si>
    <t>2-1600</t>
  </si>
  <si>
    <t>2-1310</t>
  </si>
  <si>
    <t>2-1810</t>
  </si>
  <si>
    <t>2-1250-1</t>
  </si>
  <si>
    <t>2-1810-1</t>
  </si>
  <si>
    <t>2-1250</t>
  </si>
  <si>
    <t>2-1750</t>
  </si>
  <si>
    <t>2-1350</t>
  </si>
  <si>
    <t>2-1800</t>
  </si>
  <si>
    <t>2-1400</t>
  </si>
  <si>
    <t>2-1850</t>
  </si>
  <si>
    <t>2-1450</t>
  </si>
  <si>
    <t>2-1451</t>
  </si>
  <si>
    <t>2-1452</t>
  </si>
  <si>
    <t>2-1453</t>
  </si>
  <si>
    <t>2-0454</t>
  </si>
  <si>
    <t>2-0455</t>
  </si>
  <si>
    <t>2-0454-1</t>
  </si>
  <si>
    <t>2-0455-1</t>
  </si>
  <si>
    <t>2-0454-2</t>
  </si>
  <si>
    <t>2-0455-2</t>
  </si>
  <si>
    <t>2-1500</t>
  </si>
  <si>
    <t>2-1900</t>
  </si>
  <si>
    <t>3-2201</t>
  </si>
  <si>
    <t>3-2201-1</t>
  </si>
  <si>
    <t>3-2202</t>
  </si>
  <si>
    <t>3-2203</t>
  </si>
  <si>
    <t>3-2206</t>
  </si>
  <si>
    <t>3-2206-1</t>
  </si>
  <si>
    <t>3-2204</t>
  </si>
  <si>
    <t>3-2204-1</t>
  </si>
  <si>
    <t>3-2205</t>
  </si>
  <si>
    <t>3-2208</t>
  </si>
  <si>
    <t>3-2200</t>
  </si>
  <si>
    <t>3-2301</t>
  </si>
  <si>
    <t>3-2301-1</t>
  </si>
  <si>
    <t>3-2302</t>
  </si>
  <si>
    <t>3-2302-1</t>
  </si>
  <si>
    <t>3-2302-2</t>
  </si>
  <si>
    <t>3-2302-3</t>
  </si>
  <si>
    <t>3-2302-4</t>
  </si>
  <si>
    <t>3-2303</t>
  </si>
  <si>
    <t>3-2305</t>
  </si>
  <si>
    <t>3-2306</t>
  </si>
  <si>
    <t>3-2300</t>
  </si>
  <si>
    <t>3-2401</t>
  </si>
  <si>
    <t>3-2401-1</t>
  </si>
  <si>
    <t>3-2403</t>
  </si>
  <si>
    <t>3-2403-1</t>
  </si>
  <si>
    <t>3-2405</t>
  </si>
  <si>
    <t>3-2404</t>
  </si>
  <si>
    <t>3-2404-1</t>
  </si>
  <si>
    <t>3-2407</t>
  </si>
  <si>
    <t>3-2400</t>
  </si>
  <si>
    <t>3-2500</t>
  </si>
  <si>
    <t>3-2600</t>
  </si>
  <si>
    <t>3-2700</t>
  </si>
  <si>
    <t>3-2700-1</t>
  </si>
  <si>
    <t>3-2700-2</t>
  </si>
  <si>
    <t>4-0426-1</t>
  </si>
  <si>
    <t>4-01</t>
  </si>
  <si>
    <t>4-15</t>
  </si>
  <si>
    <t>4-15-1</t>
  </si>
  <si>
    <t>4-15-2</t>
  </si>
  <si>
    <t>4-01-1</t>
  </si>
  <si>
    <t>4-05</t>
  </si>
  <si>
    <t>4-06</t>
  </si>
  <si>
    <t>4-07</t>
  </si>
  <si>
    <t>4-07-1</t>
  </si>
  <si>
    <t>4-08</t>
  </si>
  <si>
    <t>4-09</t>
  </si>
  <si>
    <t>4-10</t>
  </si>
  <si>
    <t>4-11</t>
  </si>
  <si>
    <t>4-12</t>
  </si>
  <si>
    <t>4-13</t>
  </si>
  <si>
    <t>4-14</t>
  </si>
  <si>
    <t>4-16-1</t>
  </si>
  <si>
    <t>4-16</t>
  </si>
  <si>
    <t>4-17</t>
  </si>
  <si>
    <t>4-18</t>
  </si>
  <si>
    <t>4-19</t>
  </si>
  <si>
    <t>4-20</t>
  </si>
  <si>
    <t>8-4001</t>
  </si>
  <si>
    <t>8-4006</t>
  </si>
  <si>
    <t>84011</t>
  </si>
  <si>
    <t>8-4016</t>
  </si>
  <si>
    <t>8-4025</t>
  </si>
  <si>
    <t>8-4030</t>
  </si>
  <si>
    <t>8-4035</t>
  </si>
  <si>
    <t>8-4040</t>
  </si>
  <si>
    <t>8-4045</t>
  </si>
  <si>
    <t>8-4050</t>
  </si>
  <si>
    <t>a</t>
  </si>
  <si>
    <t>I.</t>
  </si>
  <si>
    <t>1.</t>
  </si>
  <si>
    <t>5-1001</t>
  </si>
  <si>
    <t>2.</t>
  </si>
  <si>
    <t>5-1002</t>
  </si>
  <si>
    <t>3.</t>
  </si>
  <si>
    <t>5-1003</t>
  </si>
  <si>
    <t>4.</t>
  </si>
  <si>
    <t>5-1004</t>
  </si>
  <si>
    <t>5.</t>
  </si>
  <si>
    <t>5-1005</t>
  </si>
  <si>
    <t>6.</t>
  </si>
  <si>
    <t>5-1007-1</t>
  </si>
  <si>
    <t>7.</t>
  </si>
  <si>
    <t>5-1007-2</t>
  </si>
  <si>
    <t>8.</t>
  </si>
  <si>
    <t>5-1007</t>
  </si>
  <si>
    <t>5-1015</t>
  </si>
  <si>
    <t>II.</t>
  </si>
  <si>
    <t>5-1037</t>
  </si>
  <si>
    <t>III.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</si>
  <si>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</si>
  <si>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</si>
  <si>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>5-1017</t>
  </si>
  <si>
    <t>5-1018</t>
  </si>
  <si>
    <t>5-1019</t>
  </si>
  <si>
    <t>5-1020</t>
  </si>
  <si>
    <t>5-1030</t>
  </si>
  <si>
    <t>V.</t>
  </si>
  <si>
    <t>5-1032</t>
  </si>
  <si>
    <t>5-1033</t>
  </si>
  <si>
    <t>5-1034</t>
  </si>
  <si>
    <t>5-1035</t>
  </si>
  <si>
    <t>5-1036</t>
  </si>
  <si>
    <t>5-1038</t>
  </si>
  <si>
    <t>5-1038-1</t>
  </si>
  <si>
    <t>5-1038-2</t>
  </si>
  <si>
    <t>5-1038-3</t>
  </si>
  <si>
    <t>5-1038-4</t>
  </si>
  <si>
    <t>5-1038-5</t>
  </si>
  <si>
    <t>5-1045</t>
  </si>
  <si>
    <t>VI.</t>
  </si>
  <si>
    <t>5-1050</t>
  </si>
  <si>
    <t>5-1060</t>
  </si>
  <si>
    <t>6-2010</t>
  </si>
  <si>
    <t>6-2021</t>
  </si>
  <si>
    <t>6-2022</t>
  </si>
  <si>
    <t>6-2241</t>
  </si>
  <si>
    <t>6-2023</t>
  </si>
  <si>
    <t>6-2024</t>
  </si>
  <si>
    <t>6-2026</t>
  </si>
  <si>
    <t>6-2027</t>
  </si>
  <si>
    <t>6-2029</t>
  </si>
  <si>
    <t>6-2020</t>
  </si>
  <si>
    <t>6-2030</t>
  </si>
  <si>
    <t>6-2031</t>
  </si>
  <si>
    <t>6-2032</t>
  </si>
  <si>
    <t>6-2033</t>
  </si>
  <si>
    <t>6-2034</t>
  </si>
  <si>
    <t>6-2035</t>
  </si>
  <si>
    <t>6-2036</t>
  </si>
  <si>
    <t>6-2037</t>
  </si>
  <si>
    <t>6-2039</t>
  </si>
  <si>
    <t>6-2040</t>
  </si>
  <si>
    <t>6-2041</t>
  </si>
  <si>
    <t>6-2043</t>
  </si>
  <si>
    <t>6-2044</t>
  </si>
  <si>
    <t>6-2045</t>
  </si>
  <si>
    <t>6-2046</t>
  </si>
  <si>
    <t>6-2047</t>
  </si>
  <si>
    <t>6-2048</t>
  </si>
  <si>
    <t>6-2049</t>
  </si>
  <si>
    <t>6-2050</t>
  </si>
  <si>
    <t>6-2051</t>
  </si>
  <si>
    <t>6-2060</t>
  </si>
  <si>
    <t>6-2070</t>
  </si>
  <si>
    <t>6-2111</t>
  </si>
  <si>
    <t>6-2112</t>
  </si>
  <si>
    <t>6-2113</t>
  </si>
  <si>
    <t>6-2244</t>
  </si>
  <si>
    <t>6-2114</t>
  </si>
  <si>
    <t>6-2115</t>
  </si>
  <si>
    <t>6-2116</t>
  </si>
  <si>
    <t>6-2114-1</t>
  </si>
  <si>
    <t>6-2114-2</t>
  </si>
  <si>
    <t>6-2123-1</t>
  </si>
  <si>
    <t>6-2118</t>
  </si>
  <si>
    <t>6-2120</t>
  </si>
  <si>
    <t>6-2123</t>
  </si>
  <si>
    <t>6-2124</t>
  </si>
  <si>
    <t>6-2130</t>
  </si>
  <si>
    <t>6-2122</t>
  </si>
  <si>
    <t>6-2141</t>
  </si>
  <si>
    <t>6-2142</t>
  </si>
  <si>
    <t>6-2143</t>
  </si>
  <si>
    <t>6-2143-1</t>
  </si>
  <si>
    <t>6-2144</t>
  </si>
  <si>
    <t>6-2145</t>
  </si>
  <si>
    <t>6-2146</t>
  </si>
  <si>
    <t>6-2144-1</t>
  </si>
  <si>
    <t>6-2144-2</t>
  </si>
  <si>
    <t>6-2161-1</t>
  </si>
  <si>
    <t>6-2161-2</t>
  </si>
  <si>
    <t>6-2161-3</t>
  </si>
  <si>
    <t>6-2161-4</t>
  </si>
  <si>
    <t>6-2161-5</t>
  </si>
  <si>
    <t>6-2148</t>
  </si>
  <si>
    <t>6-2147</t>
  </si>
  <si>
    <t>6-2149</t>
  </si>
  <si>
    <t>6-2150</t>
  </si>
  <si>
    <t>6-2151</t>
  </si>
  <si>
    <t>6-2152</t>
  </si>
  <si>
    <t>6-2154</t>
  </si>
  <si>
    <t>6-2155</t>
  </si>
  <si>
    <t>6-2156</t>
  </si>
  <si>
    <t>6-2157</t>
  </si>
  <si>
    <t>6-2161</t>
  </si>
  <si>
    <t>6-2170</t>
  </si>
  <si>
    <t>6-2180</t>
  </si>
  <si>
    <t>6-2210</t>
  </si>
  <si>
    <t>6-2220</t>
  </si>
  <si>
    <t>6-2230</t>
  </si>
  <si>
    <t>6-2240</t>
  </si>
  <si>
    <t>7-3031</t>
  </si>
  <si>
    <t>7-3035</t>
  </si>
  <si>
    <t>7-3035-1</t>
  </si>
  <si>
    <t>7-3036</t>
  </si>
  <si>
    <t>7-3039</t>
  </si>
  <si>
    <t>7-3040</t>
  </si>
  <si>
    <t>7-3001</t>
  </si>
  <si>
    <t>7-3005</t>
  </si>
  <si>
    <t>7-3006</t>
  </si>
  <si>
    <t>7-3007</t>
  </si>
  <si>
    <t>7-3008</t>
  </si>
  <si>
    <t>7-3010-1</t>
  </si>
  <si>
    <t>7-3010</t>
  </si>
  <si>
    <t>7-3020</t>
  </si>
  <si>
    <t>Data for the respective reporting period</t>
  </si>
  <si>
    <t>Starting date:</t>
  </si>
  <si>
    <t>Ending date:</t>
  </si>
  <si>
    <t>Date of preparation:</t>
  </si>
  <si>
    <t>Data about the person</t>
  </si>
  <si>
    <t>Name of the person:</t>
  </si>
  <si>
    <t>Type of person:</t>
  </si>
  <si>
    <t>Represented by:</t>
  </si>
  <si>
    <t>Way of representation:</t>
  </si>
  <si>
    <t>Management address:</t>
  </si>
  <si>
    <t>Correspondence address:</t>
  </si>
  <si>
    <t>Telephone number:</t>
  </si>
  <si>
    <t>Fax:</t>
  </si>
  <si>
    <t>Website:</t>
  </si>
  <si>
    <t>Media:</t>
  </si>
  <si>
    <t>Person that prepared the report:</t>
  </si>
  <si>
    <t>Position:</t>
  </si>
  <si>
    <t>BALANCE SHEET</t>
  </si>
  <si>
    <t>UIC:</t>
  </si>
  <si>
    <t>ASSETS</t>
  </si>
  <si>
    <t xml:space="preserve">Code </t>
  </si>
  <si>
    <t>Current period</t>
  </si>
  <si>
    <t>Previous period</t>
  </si>
  <si>
    <t>LIABILITIES</t>
  </si>
  <si>
    <t>А. NON-CURRENT ASSETS</t>
  </si>
  <si>
    <t>I. Property, plant and equipment</t>
  </si>
  <si>
    <t>1. Land</t>
  </si>
  <si>
    <t>2. Buildings</t>
  </si>
  <si>
    <t>3. Machinery and equipment</t>
  </si>
  <si>
    <t>4. Facilities</t>
  </si>
  <si>
    <t>5. Vehicles</t>
  </si>
  <si>
    <t>6. Office fittings</t>
  </si>
  <si>
    <t>7. Assets under construction</t>
  </si>
  <si>
    <t>8. Other</t>
  </si>
  <si>
    <t>Total property, plant and equipment</t>
  </si>
  <si>
    <t>II. Investment property</t>
  </si>
  <si>
    <t>III. Farm animals</t>
  </si>
  <si>
    <t>IV. Intangible assets</t>
  </si>
  <si>
    <t>1. Rights of ownership</t>
  </si>
  <si>
    <t>2. Software</t>
  </si>
  <si>
    <t>3. R&amp;D expenses</t>
  </si>
  <si>
    <t xml:space="preserve">4. Other intangible assets </t>
  </si>
  <si>
    <t>Total intangible assets</t>
  </si>
  <si>
    <t>V. Goodwill</t>
  </si>
  <si>
    <t>1. Positive goodwill</t>
  </si>
  <si>
    <t>2. Negative goodwill</t>
  </si>
  <si>
    <t>Total goodwill</t>
  </si>
  <si>
    <t>VI. Financial assets</t>
  </si>
  <si>
    <t>1. Share participations in:</t>
  </si>
  <si>
    <t>subsidiary companies</t>
  </si>
  <si>
    <t>joint ventures</t>
  </si>
  <si>
    <t>associated companies</t>
  </si>
  <si>
    <t>other companies</t>
  </si>
  <si>
    <t>2. Long-term investment securities held to maturity</t>
  </si>
  <si>
    <t>treasury bonds</t>
  </si>
  <si>
    <t>bonds</t>
  </si>
  <si>
    <t>incl. municipality bonds</t>
  </si>
  <si>
    <t>other</t>
  </si>
  <si>
    <t xml:space="preserve">3. Other financial assets </t>
  </si>
  <si>
    <t>Total long-term financial assets</t>
  </si>
  <si>
    <t>VII. Long-term trade and other receivables from:</t>
  </si>
  <si>
    <t>1. Related parties</t>
  </si>
  <si>
    <t>2. Trade loans</t>
  </si>
  <si>
    <t>3. Financial lease receivables</t>
  </si>
  <si>
    <t xml:space="preserve">4. Other long-term receivables </t>
  </si>
  <si>
    <t>Total long-term trade and other receivables</t>
  </si>
  <si>
    <t>VIII. Deferred expenses</t>
  </si>
  <si>
    <t>IX. Assets on deferred tax payments</t>
  </si>
  <si>
    <t>TOTAL NON-CURRENT ASSETS</t>
  </si>
  <si>
    <t>B. CURRENT ASSETS</t>
  </si>
  <si>
    <t>I. Inventory</t>
  </si>
  <si>
    <t>1. Materials</t>
  </si>
  <si>
    <t>2. Finished goods</t>
  </si>
  <si>
    <t>3. Goods for resale</t>
  </si>
  <si>
    <t>4. Work in progress</t>
  </si>
  <si>
    <t>5. Farm animals</t>
  </si>
  <si>
    <t>Total inventory</t>
  </si>
  <si>
    <t>II. Receivables</t>
  </si>
  <si>
    <t>1. Related parties receivables</t>
  </si>
  <si>
    <t>2. Trade accounts receivables</t>
  </si>
  <si>
    <t>3. Advance payments</t>
  </si>
  <si>
    <t>4. Trade loans</t>
  </si>
  <si>
    <t>5. Court receivables</t>
  </si>
  <si>
    <t>6. Recoverable taxes</t>
  </si>
  <si>
    <t>7. Personnel receivables</t>
  </si>
  <si>
    <t>8. Other receivables</t>
  </si>
  <si>
    <t>Total receivables</t>
  </si>
  <si>
    <t>III.Financial assets</t>
  </si>
  <si>
    <t>1. Financial assets held for trading</t>
  </si>
  <si>
    <t>derivatives</t>
  </si>
  <si>
    <t>2. Financial assets declared for sale</t>
  </si>
  <si>
    <t xml:space="preserve">3. Other current financial assets </t>
  </si>
  <si>
    <t>Total current financial assets</t>
  </si>
  <si>
    <t>IV. Cash and cash equivalents</t>
  </si>
  <si>
    <t>1. Cash</t>
  </si>
  <si>
    <t>2. Cash in banks</t>
  </si>
  <si>
    <t>3. Restricted cash</t>
  </si>
  <si>
    <t>4. Cash equivalents</t>
  </si>
  <si>
    <t>Total cash and cash equivalents</t>
  </si>
  <si>
    <t>V. Deferred expenses</t>
  </si>
  <si>
    <t>TOTAL CURRENT ASSETS</t>
  </si>
  <si>
    <t>TOTAL ASSETS</t>
  </si>
  <si>
    <t>А. SHAREHOLDERS' EQUITY</t>
  </si>
  <si>
    <t>I. Share capital</t>
  </si>
  <si>
    <t>Issued and outstanding shares</t>
  </si>
  <si>
    <t>Ordinary shares</t>
  </si>
  <si>
    <t>Preferred shares</t>
  </si>
  <si>
    <t>Treasury ordinary shares</t>
  </si>
  <si>
    <t>Treasury preferred shares</t>
  </si>
  <si>
    <t>Unpaid capital</t>
  </si>
  <si>
    <t>Total share capital</t>
  </si>
  <si>
    <t>II. Reserves</t>
  </si>
  <si>
    <t>1. Issue premiums</t>
  </si>
  <si>
    <t>2. Revaluation reserve</t>
  </si>
  <si>
    <t>3. Reserves incl.:</t>
  </si>
  <si>
    <t>general reserves</t>
  </si>
  <si>
    <t>special reserves</t>
  </si>
  <si>
    <t>other reserves</t>
  </si>
  <si>
    <t>Total reserves</t>
  </si>
  <si>
    <t>III. Retained earnings</t>
  </si>
  <si>
    <t>1. Retained earnings from previous periods</t>
  </si>
  <si>
    <t>undistributed profit</t>
  </si>
  <si>
    <t>loss not covered</t>
  </si>
  <si>
    <t>one-time effect from changes in accounting policy</t>
  </si>
  <si>
    <t>2. Current year profit</t>
  </si>
  <si>
    <t>3. Current year loss</t>
  </si>
  <si>
    <t>Total retained earnings</t>
  </si>
  <si>
    <t>TOTAL SHAREHOLDERS' EQUITY</t>
  </si>
  <si>
    <t>B. MINORITY SHAREHOLDINGS</t>
  </si>
  <si>
    <t>C. LONG-TERM LIABILITIES</t>
  </si>
  <si>
    <t>I. Long-term debt</t>
  </si>
  <si>
    <t>1. Due to related parties</t>
  </si>
  <si>
    <t>2.Due to financial institutions</t>
  </si>
  <si>
    <t>3. Due under ZUNK</t>
  </si>
  <si>
    <t>5. Bonds</t>
  </si>
  <si>
    <t xml:space="preserve">6. Other long-term liabilities </t>
  </si>
  <si>
    <t>Total long-term debt</t>
  </si>
  <si>
    <t>II. Other long-term liabilities</t>
  </si>
  <si>
    <t>III. Deferred revenues</t>
  </si>
  <si>
    <t>IV. Liabilities on deferred taxes</t>
  </si>
  <si>
    <t xml:space="preserve">V. Financing </t>
  </si>
  <si>
    <t>TOTAL LONG-TERM LIABILITIES</t>
  </si>
  <si>
    <t>D. SHORT-TERM LIABILITIES</t>
  </si>
  <si>
    <t>I. Trade and other payables</t>
  </si>
  <si>
    <t>1. Short-term borrowings</t>
  </si>
  <si>
    <t>2. Short-term part of long-term loans</t>
  </si>
  <si>
    <t>3. Short-term payables</t>
  </si>
  <si>
    <t>related parties payables</t>
  </si>
  <si>
    <t>trade loans</t>
  </si>
  <si>
    <t>trade accounts payables</t>
  </si>
  <si>
    <t>advance payments</t>
  </si>
  <si>
    <t>salaries payable</t>
  </si>
  <si>
    <t>social security payable</t>
  </si>
  <si>
    <t>tax payable</t>
  </si>
  <si>
    <t xml:space="preserve">4. Other </t>
  </si>
  <si>
    <t>5. Provisions</t>
  </si>
  <si>
    <t>Total trade and other payables</t>
  </si>
  <si>
    <t>II. Other short-term liabilities</t>
  </si>
  <si>
    <t>IV. Financing</t>
  </si>
  <si>
    <t>TOTAL SHORT-TERM LIABILITIES</t>
  </si>
  <si>
    <t>TOTAL LIABILITIES</t>
  </si>
  <si>
    <t>EXPENSES</t>
  </si>
  <si>
    <t>REVENUES</t>
  </si>
  <si>
    <t>А. Expenditures</t>
  </si>
  <si>
    <t>I. Operating expenses</t>
  </si>
  <si>
    <t>2. External services</t>
  </si>
  <si>
    <t>3. Depreciation</t>
  </si>
  <si>
    <t>4. Salaries</t>
  </si>
  <si>
    <t>5. Social security</t>
  </si>
  <si>
    <t>6. Net book value of assets sold (finished goods excluded)</t>
  </si>
  <si>
    <t>8. Other expenses</t>
  </si>
  <si>
    <t>incl. impairment of assets</t>
  </si>
  <si>
    <t>incl. provisions</t>
  </si>
  <si>
    <t>Total operating expenses:</t>
  </si>
  <si>
    <t>II. Financial expenses</t>
  </si>
  <si>
    <t>1. Interest expenses</t>
  </si>
  <si>
    <t>2. Losses from operations with financial assets and instruments</t>
  </si>
  <si>
    <t>3. Losses from foreign exchange operations</t>
  </si>
  <si>
    <t xml:space="preserve">4. Other financial expenses </t>
  </si>
  <si>
    <t>Total financial expenses:</t>
  </si>
  <si>
    <t>B. Total operating expenses</t>
  </si>
  <si>
    <t>C.  Profit/(loss) from operations</t>
  </si>
  <si>
    <t>III. Share in the profit of associated and joint companies</t>
  </si>
  <si>
    <t>IV. Extraordinary costs</t>
  </si>
  <si>
    <t>D. Total expenses</t>
  </si>
  <si>
    <t>E. Profit before tax</t>
  </si>
  <si>
    <t>V. Tax expense</t>
  </si>
  <si>
    <t>1.Corporate profit tax</t>
  </si>
  <si>
    <t>2. Expenses/(gains) on deferred corporate taxes</t>
  </si>
  <si>
    <t>3. Other taxes</t>
  </si>
  <si>
    <t>F. Profit after taxes</t>
  </si>
  <si>
    <t>incl. from minotiry shareholding</t>
  </si>
  <si>
    <t>G. Net profit</t>
  </si>
  <si>
    <t>Total</t>
  </si>
  <si>
    <t>А. Revenues</t>
  </si>
  <si>
    <t>I. Net revenues from the sale of:</t>
  </si>
  <si>
    <t>1. Finished goods</t>
  </si>
  <si>
    <t>2. Goods for sale</t>
  </si>
  <si>
    <t>3. Services</t>
  </si>
  <si>
    <t>Total net revenues from sale</t>
  </si>
  <si>
    <t>incl. government grants</t>
  </si>
  <si>
    <t>III. Financial income</t>
  </si>
  <si>
    <t>1. Interest revenue</t>
  </si>
  <si>
    <t>2. Divident income</t>
  </si>
  <si>
    <t>3. Gains from operations with financial assets and instruments</t>
  </si>
  <si>
    <t>4. Gains from foreign exchange operations</t>
  </si>
  <si>
    <t>5. Other financial income</t>
  </si>
  <si>
    <t>Total financial income</t>
  </si>
  <si>
    <t>B.   Total revenues before extraordinary activities</t>
  </si>
  <si>
    <t>C. Operating loss</t>
  </si>
  <si>
    <t>IV. Share in the loss of associated and joint companies</t>
  </si>
  <si>
    <t>V. Extraordinary revenues</t>
  </si>
  <si>
    <t>D. Total revenues</t>
  </si>
  <si>
    <t>E. Loss before taxes</t>
  </si>
  <si>
    <t>F. Loss after taxes</t>
  </si>
  <si>
    <t>incl. from minority shareholdings</t>
  </si>
  <si>
    <t>G. Net loss</t>
  </si>
  <si>
    <t>Note:  Exerpt № 2 - Income statement is prepared on accumulated basis.</t>
  </si>
  <si>
    <t>CASH FLOW STATEMENT</t>
  </si>
  <si>
    <t>INCOME STATEMENT</t>
  </si>
  <si>
    <t>CASH FLOW</t>
  </si>
  <si>
    <t>А. Cash flow from operating activities</t>
  </si>
  <si>
    <t>1. Cash receipts from customers</t>
  </si>
  <si>
    <t>2. Cash paid to suppliers</t>
  </si>
  <si>
    <t>3. Payments/income related to financial assets</t>
  </si>
  <si>
    <t>4. Cash paid to employees and social security</t>
  </si>
  <si>
    <t>5. Paid/refunded taxes except corporate tax/</t>
  </si>
  <si>
    <t>6. Corporate tax paid</t>
  </si>
  <si>
    <t>7. Interest received</t>
  </si>
  <si>
    <t>8. Interest and bank charges paid on short-term loans</t>
  </si>
  <si>
    <t>9. Foreign currency exchange gains/losses net</t>
  </si>
  <si>
    <t>10. Other proceeds/payments from operational activity</t>
  </si>
  <si>
    <t>Net cash flow from operational activities (A):</t>
  </si>
  <si>
    <t>B. Cash flow from investing activity</t>
  </si>
  <si>
    <t>1. Purchase of fixed assets</t>
  </si>
  <si>
    <t>2. Sale of fixed assets</t>
  </si>
  <si>
    <t>3. Loans granted</t>
  </si>
  <si>
    <t>4. Proceeds from loans</t>
  </si>
  <si>
    <t>5. Interest received on granted loans</t>
  </si>
  <si>
    <t>6. Purchase of investments</t>
  </si>
  <si>
    <t>7. Sale of investments</t>
  </si>
  <si>
    <t>8. Dividents received</t>
  </si>
  <si>
    <t>10. Other proceeds/payments from investing activity</t>
  </si>
  <si>
    <t>Net cash flow from investing activities (B):</t>
  </si>
  <si>
    <t>C. Cash flow from financing activities</t>
  </si>
  <si>
    <t>1. Proceeds on securities issued</t>
  </si>
  <si>
    <t>2. Payments on securities buy-back</t>
  </si>
  <si>
    <t>3. Proceeds on loans</t>
  </si>
  <si>
    <t>4. Payments of loans</t>
  </si>
  <si>
    <t>5. Payments on leasing contracts</t>
  </si>
  <si>
    <t>6. Paid interest, charges and commissions on investment loans</t>
  </si>
  <si>
    <t>7 . Dividents paid</t>
  </si>
  <si>
    <t>8. Other proceeds/payments on financing activities</t>
  </si>
  <si>
    <t xml:space="preserve">Net cash flow from financing activities (C): </t>
  </si>
  <si>
    <t>D. Net decrease/increase in cash and cash equivalents (A+B+C):</t>
  </si>
  <si>
    <t>E. Cash and cash equivalents as of the beginning of the period</t>
  </si>
  <si>
    <t>F. Cash and cash equivqlents as of the end of the period</t>
  </si>
  <si>
    <t>cash and bank deposits</t>
  </si>
  <si>
    <t>restricted cash</t>
  </si>
  <si>
    <t>Note:</t>
  </si>
  <si>
    <t>Ithe number in the cell "Cash and cash equivalents at the beginning fo the period" represents the respective value at the beginning of the year .</t>
  </si>
  <si>
    <t xml:space="preserve"> CHANGES IN SHAREHOLDERS' EQUITY STATEMENT</t>
  </si>
  <si>
    <t>Reserves</t>
  </si>
  <si>
    <t>Retained earnings</t>
  </si>
  <si>
    <t>INDEXES</t>
  </si>
  <si>
    <t>Code</t>
  </si>
  <si>
    <t>Share capital</t>
  </si>
  <si>
    <t>Issue premiums</t>
  </si>
  <si>
    <t>Revaluation reserve</t>
  </si>
  <si>
    <t>Reserves including:</t>
  </si>
  <si>
    <t>profit</t>
  </si>
  <si>
    <t>loss</t>
  </si>
  <si>
    <t>Reserve from transfers</t>
  </si>
  <si>
    <t>Total shareholders' equity</t>
  </si>
  <si>
    <t>Minority shareholdings</t>
  </si>
  <si>
    <t>general</t>
  </si>
  <si>
    <t>special</t>
  </si>
  <si>
    <t>Balance-beginning of reporting period</t>
  </si>
  <si>
    <t>Changes in initial balances due to:</t>
  </si>
  <si>
    <t>Effect from changes in accounting policy</t>
  </si>
  <si>
    <t>Fundamental mistakes</t>
  </si>
  <si>
    <t>Corrected balance - beginning of reporting period</t>
  </si>
  <si>
    <t>Net profit/loss</t>
  </si>
  <si>
    <t>1. Distributed profit for:</t>
  </si>
  <si>
    <t>dividends</t>
  </si>
  <si>
    <t xml:space="preserve"> other </t>
  </si>
  <si>
    <t>2. Loss coverage</t>
  </si>
  <si>
    <t>3. Revaluation of non-current tangible and intangible assets, incl.:</t>
  </si>
  <si>
    <t>increase</t>
  </si>
  <si>
    <t>decrease</t>
  </si>
  <si>
    <t>4. Revaluation of financial assets and instruments, incl.:</t>
  </si>
  <si>
    <t>5. Deferred tax effect</t>
  </si>
  <si>
    <t>6. Other changes</t>
  </si>
  <si>
    <t>Balance - end of reporting period</t>
  </si>
  <si>
    <t>7. Changes from transfers of annual financial reports of companies abroad</t>
  </si>
  <si>
    <t>8. Changes from revaluation of financial reports in case of hyper inflation</t>
  </si>
  <si>
    <t>Shareholders' equity - as of end of reporting period</t>
  </si>
  <si>
    <t>Code of the row - 6</t>
  </si>
  <si>
    <t>Note:  The number in the cell  "Balance at the beginning of the reporting period" represents the respective value at the end of the previous period.</t>
  </si>
  <si>
    <t>EXERT ON INVESTMENTS IN SUBSIDIARIES, ASSOCIATES AND OTHER COMPANIES</t>
  </si>
  <si>
    <t>Name and seat of the company</t>
  </si>
  <si>
    <t>Code of the row</t>
  </si>
  <si>
    <t>Size of the investment</t>
  </si>
  <si>
    <t>% investment in the capital</t>
  </si>
  <si>
    <t>Investments in securities listed on a regulated market</t>
  </si>
  <si>
    <t>Investments in securities not listed on a regulated market</t>
  </si>
  <si>
    <t>А. DOMESTIC</t>
  </si>
  <si>
    <t>I. Investments in subsidiaries</t>
  </si>
  <si>
    <t>Total I:</t>
  </si>
  <si>
    <t>II. Investments in joint ventures</t>
  </si>
  <si>
    <t>Total II:</t>
  </si>
  <si>
    <t>III. Investments in associates</t>
  </si>
  <si>
    <t>IV. Investments in other companies</t>
  </si>
  <si>
    <t>Total III:</t>
  </si>
  <si>
    <t>Total IV:</t>
  </si>
  <si>
    <t>Total domestic (I+II+III+IV):</t>
  </si>
  <si>
    <t>Total for ABROAD (I+II+III+IV):</t>
  </si>
  <si>
    <t>NON-CURRENT ASSETS</t>
  </si>
  <si>
    <t>Reported value of non-current assets</t>
  </si>
  <si>
    <t xml:space="preserve">Revaluation </t>
  </si>
  <si>
    <t>Revaluation (4+5-6)</t>
  </si>
  <si>
    <t>Depreciation</t>
  </si>
  <si>
    <t>Revaluated depreciation as of end of period
(11+12-13)</t>
  </si>
  <si>
    <t>Balance value for the current period
 (7-14)</t>
  </si>
  <si>
    <t>beginning of period</t>
  </si>
  <si>
    <t>purchased during the period</t>
  </si>
  <si>
    <t>written-off during the period</t>
  </si>
  <si>
    <t>end of period</t>
  </si>
  <si>
    <t>estimated during period</t>
  </si>
  <si>
    <t>written-off during period</t>
  </si>
  <si>
    <t>Property, plant and equipment</t>
  </si>
  <si>
    <t>Land</t>
  </si>
  <si>
    <t>Buildings</t>
  </si>
  <si>
    <t>Machinery and equipment</t>
  </si>
  <si>
    <t>Facilities</t>
  </si>
  <si>
    <t>Vehicles</t>
  </si>
  <si>
    <t>Office fittings</t>
  </si>
  <si>
    <t>Assets under construction</t>
  </si>
  <si>
    <t>Other</t>
  </si>
  <si>
    <t>Total propety, plant and equipment</t>
  </si>
  <si>
    <t>Investment property</t>
  </si>
  <si>
    <t>Farm animals</t>
  </si>
  <si>
    <t>Intangible assets</t>
  </si>
  <si>
    <t>Rights of ownership</t>
  </si>
  <si>
    <t>Software</t>
  </si>
  <si>
    <t>R&amp;D expenses</t>
  </si>
  <si>
    <t>Other intangible assets</t>
  </si>
  <si>
    <t xml:space="preserve">Financial assets (excl. of long-term receivables)  
</t>
  </si>
  <si>
    <t>Share participations in:</t>
  </si>
  <si>
    <t>Long-term investment securities held to maturity</t>
  </si>
  <si>
    <t>bonds incl.</t>
  </si>
  <si>
    <t>municipality bonds</t>
  </si>
  <si>
    <t>Other financial assets</t>
  </si>
  <si>
    <t>Total financial assets</t>
  </si>
  <si>
    <t>Goodwill</t>
  </si>
  <si>
    <t>Total ( I+ II+ III+ IV+V+VI)</t>
  </si>
  <si>
    <t>RECEIVABLES, PAYABLES AND PROVISIONS STATEMENT</t>
  </si>
  <si>
    <t>Amount</t>
  </si>
  <si>
    <t>Level of liquidity</t>
  </si>
  <si>
    <t>up to 1 year</t>
  </si>
  <si>
    <t>over 1 year</t>
  </si>
  <si>
    <t>I. Unpaid capital</t>
  </si>
  <si>
    <t>II. Long-term trade and other receivables</t>
  </si>
  <si>
    <t>1. Related parties receivables, incl.:</t>
  </si>
  <si>
    <t xml:space="preserve">   - advance payments</t>
  </si>
  <si>
    <t xml:space="preserve">  - sale of assets and services</t>
  </si>
  <si>
    <t xml:space="preserve">   - other</t>
  </si>
  <si>
    <t>3. Other receivables, incl.:</t>
  </si>
  <si>
    <t xml:space="preserve">   - financial lease</t>
  </si>
  <si>
    <t>III. Tax assets</t>
  </si>
  <si>
    <t>Assets on deferred taxes</t>
  </si>
  <si>
    <t>IV. Short-term trade and other receivables</t>
  </si>
  <si>
    <t xml:space="preserve">   - advance loans</t>
  </si>
  <si>
    <t xml:space="preserve">  - sales</t>
  </si>
  <si>
    <t>2. Trade accounts receivable</t>
  </si>
  <si>
    <t>6. Adjudged receivables</t>
  </si>
  <si>
    <t>7. Taxes to be refunded, incl.:</t>
  </si>
  <si>
    <t xml:space="preserve"> - corporate tax</t>
  </si>
  <si>
    <t xml:space="preserve"> - VAT</t>
  </si>
  <si>
    <t xml:space="preserve"> - refundable tax temporary differences</t>
  </si>
  <si>
    <t xml:space="preserve"> - other taxes</t>
  </si>
  <si>
    <t>8. Other receivables, incl.:</t>
  </si>
  <si>
    <t xml:space="preserve"> - personnel receivables</t>
  </si>
  <si>
    <t xml:space="preserve"> - social security receivables</t>
  </si>
  <si>
    <t xml:space="preserve"> - claims receivables</t>
  </si>
  <si>
    <t xml:space="preserve"> - other</t>
  </si>
  <si>
    <t>Total short-term trade and other receivabls</t>
  </si>
  <si>
    <t>TOTAL RECEIVABLES (I+II+III+IV):</t>
  </si>
  <si>
    <t>B. LIABILITIES</t>
  </si>
  <si>
    <t>Aging</t>
  </si>
  <si>
    <t>Collateral value</t>
  </si>
  <si>
    <t>1. Due to related parties, incl.:</t>
  </si>
  <si>
    <t xml:space="preserve"> - loans</t>
  </si>
  <si>
    <t xml:space="preserve"> - assets and services supplies</t>
  </si>
  <si>
    <t>2. Due to financial institutions, incl.:</t>
  </si>
  <si>
    <t xml:space="preserve"> -  banks, incl.:</t>
  </si>
  <si>
    <t xml:space="preserve">             - overdue</t>
  </si>
  <si>
    <t xml:space="preserve">   - financial institutions, incl.:</t>
  </si>
  <si>
    <t>3. ZUNK bonds</t>
  </si>
  <si>
    <t>6. Other long-term debts, incl.:</t>
  </si>
  <si>
    <t>II. Tax liabilities</t>
  </si>
  <si>
    <t>Liabilities on deferred taxes</t>
  </si>
  <si>
    <t>III. Trade and other payables</t>
  </si>
  <si>
    <t>1. Related parties payables, incl.:</t>
  </si>
  <si>
    <t xml:space="preserve"> - assets and services supplied</t>
  </si>
  <si>
    <t xml:space="preserve"> - dividends</t>
  </si>
  <si>
    <t>-other</t>
  </si>
  <si>
    <t>2. Short-term borrowings, incl.:</t>
  </si>
  <si>
    <t xml:space="preserve"> - banks, incl.:</t>
  </si>
  <si>
    <t xml:space="preserve">      - overdue</t>
  </si>
  <si>
    <t xml:space="preserve"> - financial institutions, incl.:</t>
  </si>
  <si>
    <t xml:space="preserve">             - overdue </t>
  </si>
  <si>
    <t>3. Short-term part of long-term loans</t>
  </si>
  <si>
    <t xml:space="preserve"> - ZUNK</t>
  </si>
  <si>
    <t xml:space="preserve"> - bonds</t>
  </si>
  <si>
    <t xml:space="preserve"> - long-term loans</t>
  </si>
  <si>
    <t xml:space="preserve"> - other </t>
  </si>
  <si>
    <t>4. Short-term payables</t>
  </si>
  <si>
    <t>Trade loans</t>
  </si>
  <si>
    <t>Trade accounts payable</t>
  </si>
  <si>
    <t>Advance payments</t>
  </si>
  <si>
    <t>Salaries payable</t>
  </si>
  <si>
    <t>Taxes payable, incl.:</t>
  </si>
  <si>
    <t>Social security payable</t>
  </si>
  <si>
    <t>5. Other</t>
  </si>
  <si>
    <t>TOTAL PAYABLES</t>
  </si>
  <si>
    <t>C. PROVISIONS</t>
  </si>
  <si>
    <t>1.  Provisions for legal payables</t>
  </si>
  <si>
    <t>2.  Provisions for constructive payables</t>
  </si>
  <si>
    <t>3. Other provisions</t>
  </si>
  <si>
    <t>Total (1+2+3):</t>
  </si>
  <si>
    <t>In the beginning of the year</t>
  </si>
  <si>
    <t>Increase</t>
  </si>
  <si>
    <t>Decrease</t>
  </si>
  <si>
    <t>At the end of the period</t>
  </si>
  <si>
    <t>SECURITIES</t>
  </si>
  <si>
    <t>Type and number of securities</t>
  </si>
  <si>
    <t>ordinary</t>
  </si>
  <si>
    <t>priviliged</t>
  </si>
  <si>
    <t>convertible</t>
  </si>
  <si>
    <t>reported value</t>
  </si>
  <si>
    <t>revaluation</t>
  </si>
  <si>
    <t>revaluated
(4+5-6)</t>
  </si>
  <si>
    <t>I. Non-current financial assets in securities</t>
  </si>
  <si>
    <t>1. Shares</t>
  </si>
  <si>
    <t>2. Bond, incl.:</t>
  </si>
  <si>
    <t>3. Treasury bonds</t>
  </si>
  <si>
    <t>Total non-current financial assets in securities:</t>
  </si>
  <si>
    <t>II. Current financial assets in securities</t>
  </si>
  <si>
    <t>2. Own shares repurchased</t>
  </si>
  <si>
    <t xml:space="preserve">3. Bonds </t>
  </si>
  <si>
    <t>4. Own bonds repurchased</t>
  </si>
  <si>
    <t>5. Treasury bonds</t>
  </si>
  <si>
    <t>6. Derivatives and other financial instruments</t>
  </si>
  <si>
    <t xml:space="preserve">7. Other </t>
  </si>
  <si>
    <t>Total current financial assets in securities:</t>
  </si>
  <si>
    <t>Value of secruties</t>
  </si>
  <si>
    <t>*(thousand BGN)</t>
  </si>
  <si>
    <t>Б. In ABROAD</t>
  </si>
  <si>
    <t>(individual)</t>
  </si>
  <si>
    <t>(invidual)</t>
  </si>
  <si>
    <t>EXCERPTS</t>
  </si>
  <si>
    <t>1 OCTAGON INTERNATIONAL Ltd</t>
  </si>
  <si>
    <t>1. Leventa LTD</t>
  </si>
  <si>
    <t>7. Changes in inventories of finished goods and work in progress</t>
  </si>
  <si>
    <t xml:space="preserve">II. Revenues from financing </t>
  </si>
  <si>
    <t xml:space="preserve">consolidated non audited </t>
  </si>
  <si>
    <t>Public company</t>
  </si>
  <si>
    <t>Ivan Krasimirov Zhitiyanov</t>
  </si>
  <si>
    <t>EXECUTIVE DIRECTOR</t>
  </si>
  <si>
    <t>(consolidated)</t>
  </si>
  <si>
    <t>Business Center Richhill, block B, 6 Panorama Sofia Str., Malinova Dolina Villa Area, 1766 Sofia, Bulgaria</t>
  </si>
  <si>
    <t>IR-TBS@TELELINK.COM</t>
  </si>
  <si>
    <t>x3news</t>
  </si>
  <si>
    <t>Jordanka Klenovska</t>
  </si>
  <si>
    <t>Telelink Business Services Group AD</t>
  </si>
  <si>
    <t>Deputy Financial Director</t>
  </si>
  <si>
    <t>6. Other</t>
  </si>
  <si>
    <t xml:space="preserve">2. Вземания от клиенти и доставчици </t>
  </si>
  <si>
    <t>3. Вземания от предоставени аванси</t>
  </si>
  <si>
    <t>4. Вземания от предоставени търговски заеми</t>
  </si>
  <si>
    <t>5. Съдебни вземания</t>
  </si>
  <si>
    <t>6. Присъдени вземания</t>
  </si>
  <si>
    <t>7. Данъци за възстановяване, в т.ч.:</t>
  </si>
  <si>
    <t xml:space="preserve"> - корпоративни данъци върху печалбата </t>
  </si>
  <si>
    <t xml:space="preserve"> - данък върху добавената стойност</t>
  </si>
  <si>
    <t xml:space="preserve"> - възстановими данъчни временни разлики </t>
  </si>
  <si>
    <t xml:space="preserve"> - други данъци</t>
  </si>
  <si>
    <t>8. Други краткосрочни вземания, в т.ч.:</t>
  </si>
  <si>
    <t xml:space="preserve"> - по липси и начети</t>
  </si>
  <si>
    <t xml:space="preserve"> - от осигурителните организации</t>
  </si>
  <si>
    <t xml:space="preserve"> - по рекламации</t>
  </si>
  <si>
    <t xml:space="preserve"> - други</t>
  </si>
  <si>
    <t>II. Нетекущи търговски и други вземания</t>
  </si>
  <si>
    <t>1. Вземания от свързани предприятия, в т.ч.:</t>
  </si>
  <si>
    <t xml:space="preserve">   - предоставени заеми</t>
  </si>
  <si>
    <t xml:space="preserve">  - продажба на активи и услуги </t>
  </si>
  <si>
    <t xml:space="preserve">   - други</t>
  </si>
  <si>
    <t>2. Вземания от предоставени търговски заеми</t>
  </si>
  <si>
    <t>3. Други дългосрочни вземания, в т.ч.:</t>
  </si>
  <si>
    <t xml:space="preserve">   - финансов лизинг</t>
  </si>
  <si>
    <t>1. Вземания от свързани предприятия,  в т.ч.:</t>
  </si>
  <si>
    <t xml:space="preserve">  - предоставени заеми</t>
  </si>
  <si>
    <t xml:space="preserve">  - от продажби</t>
  </si>
  <si>
    <t xml:space="preserve">  - други</t>
  </si>
  <si>
    <t>I. Нетекущи търговски и други задължения</t>
  </si>
  <si>
    <t>1. Задължения към свързани предприятия, в т.ч. от:</t>
  </si>
  <si>
    <t xml:space="preserve"> - заеми</t>
  </si>
  <si>
    <t xml:space="preserve"> - доставки на активи и услуги</t>
  </si>
  <si>
    <t>2. Задължения по получени заеми към банки и небанкови финансови институции, в т.ч.:</t>
  </si>
  <si>
    <t xml:space="preserve"> -  банки, в.т.ч.:</t>
  </si>
  <si>
    <t xml:space="preserve">             - просрочени </t>
  </si>
  <si>
    <t xml:space="preserve">   - небанкови финансови  институции, в т.ч.:</t>
  </si>
  <si>
    <t>3. Задължения по ЗУНК</t>
  </si>
  <si>
    <t>4. Задължения по получени търговски заеми</t>
  </si>
  <si>
    <t xml:space="preserve">5. Задължения по облигационни заеми </t>
  </si>
  <si>
    <t>6. Други дългосрочни задължения, в т.ч.:</t>
  </si>
  <si>
    <t xml:space="preserve">   - по финансов лизинг</t>
  </si>
  <si>
    <t>Всичко за I:</t>
  </si>
  <si>
    <t xml:space="preserve">II. Данъчни пасиви </t>
  </si>
  <si>
    <t xml:space="preserve">Пасиви по отсрочени данъци </t>
  </si>
  <si>
    <t>III. Текущи търговски и други задължения</t>
  </si>
  <si>
    <t xml:space="preserve"> - доставени активи и услуги</t>
  </si>
  <si>
    <t xml:space="preserve"> - дивиденти</t>
  </si>
  <si>
    <t>-други</t>
  </si>
  <si>
    <t xml:space="preserve"> - към банки, в т.ч.</t>
  </si>
  <si>
    <t xml:space="preserve">      - просрочени</t>
  </si>
  <si>
    <t xml:space="preserve"> - небанкови финансови  институции, в т.ч.</t>
  </si>
  <si>
    <t xml:space="preserve">3. Текуща част от нетекущите задължения: </t>
  </si>
  <si>
    <t xml:space="preserve"> - по ЗУНК</t>
  </si>
  <si>
    <t xml:space="preserve"> - по облигационни заеми </t>
  </si>
  <si>
    <t xml:space="preserve"> - по получени дългосрочни заеми от банки и небанкови финансови институции</t>
  </si>
  <si>
    <t xml:space="preserve"> - други </t>
  </si>
  <si>
    <t>4. Текущи задължения:</t>
  </si>
  <si>
    <t>Задължения по търговски заеми</t>
  </si>
  <si>
    <t xml:space="preserve">Задължения към доставчици и клиенти </t>
  </si>
  <si>
    <t>Задължения по получени аванси</t>
  </si>
  <si>
    <t>Задължения към персонала</t>
  </si>
  <si>
    <t>Данъчни задължения, в т.ч.:</t>
  </si>
  <si>
    <t xml:space="preserve"> - корпоративен данък върху печалбата </t>
  </si>
  <si>
    <t>Задължения към осигурителни предприятия</t>
  </si>
  <si>
    <t>5. Други краткосрочни задължения</t>
  </si>
  <si>
    <t>Всичко за III:</t>
  </si>
  <si>
    <t>ОБЩО ЗАДЪЛЖЕНИЯ (I+II+III):</t>
  </si>
  <si>
    <t>В. ПРОВИЗИИ</t>
  </si>
  <si>
    <t>ПОКАЗАТЕЛИ</t>
  </si>
  <si>
    <t>1.  Провизии за правни задължения</t>
  </si>
  <si>
    <t>2.  Провизии за конструктивни задължения</t>
  </si>
  <si>
    <t>3. Други провизии</t>
  </si>
  <si>
    <t>Обща сума (1+2+3):</t>
  </si>
  <si>
    <t>+359 2 9882413</t>
  </si>
  <si>
    <t>https://www.tbs.tech/investors/</t>
  </si>
  <si>
    <t>*last update December 2021</t>
  </si>
  <si>
    <t xml:space="preserve">Preparer: </t>
  </si>
  <si>
    <t xml:space="preserve">Date: </t>
  </si>
  <si>
    <t xml:space="preserve">Representative: </t>
  </si>
  <si>
    <t>Ivan Zhitiyanov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</si>
</sst>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л_в_._-;\-* #,##0.00\ _л_в_._-;_-* &quot;-&quot;??\ _л_в_._-;_-@_-"/>
    <numFmt numFmtId="165" formatCode="dd/m/yyyy\ &quot;г.&quot;;@"/>
    <numFmt numFmtId="166" formatCode="_-* #,##0.00\ &quot;лв&quot;_-;\-* #,##0.00\ &quot;лв&quot;_-;_-* &quot;-&quot;??\ &quot;лв&quot;_-;_-@_-"/>
    <numFmt numFmtId="167" formatCode="[$-2409]mmmm\ dd\,\ yyyy;@"/>
    <numFmt numFmtId="168" formatCode="[$-2409]dd\ mmmm\,\ yyyy;@"/>
  </numFmts>
  <fonts count="33">
    <font>
      <sz val="12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indexed="56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"/>
      <family val="1"/>
      <charset val="204"/>
    </font>
    <font>
      <b/>
      <sz val="14"/>
      <color indexed="18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5">
    <xf numFmtId="0" fontId="0" fillId="0" borderId="0"/>
    <xf numFmtId="0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</cellStyleXfs>
  <cellXfs count="748">
    <xf numFmtId="0" fontId="0" fillId="0" borderId="0" xfId="0"/>
    <xf numFmtId="0" fontId="27" fillId="0" borderId="0" xfId="0" applyFont="1" applyProtection="1"/>
    <xf numFmtId="0" fontId="2" fillId="0" borderId="1" xfId="10" applyFont="1" applyBorder="1" applyAlignment="1" applyProtection="1">
      <alignment horizontal="center" vertical="center"/>
    </xf>
    <xf numFmtId="0" fontId="2" fillId="0" borderId="2" xfId="10" applyFont="1" applyBorder="1" applyAlignment="1" applyProtection="1">
      <alignment horizontal="center" vertical="top" wrapText="1"/>
    </xf>
    <xf numFmtId="0" fontId="3" fillId="0" borderId="0" xfId="10" applyFont="1" applyAlignment="1" applyProtection="1">
      <alignment vertical="top"/>
    </xf>
    <xf numFmtId="3" fontId="3" fillId="0" borderId="2" xfId="10" applyNumberFormat="1" applyFont="1" applyBorder="1" applyAlignment="1" applyProtection="1">
      <alignment vertical="top" wrapText="1"/>
    </xf>
    <xf numFmtId="3" fontId="3" fillId="0" borderId="3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6" xfId="10" applyNumberFormat="1" applyFont="1" applyBorder="1" applyAlignment="1" applyProtection="1">
      <alignment vertical="top" wrapText="1"/>
    </xf>
    <xf numFmtId="3" fontId="3" fillId="4" borderId="5" xfId="10" applyNumberFormat="1" applyFont="1" applyFill="1" applyBorder="1" applyAlignment="1" applyProtection="1">
      <alignment vertical="top"/>
      <protection locked="0"/>
    </xf>
    <xf numFmtId="3" fontId="3" fillId="4" borderId="6" xfId="10" applyNumberFormat="1" applyFont="1" applyFill="1" applyBorder="1" applyAlignment="1" applyProtection="1">
      <alignment vertical="top"/>
      <protection locked="0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6" xfId="10" applyNumberFormat="1" applyFont="1" applyBorder="1" applyAlignment="1" applyProtection="1">
      <alignment vertical="top" wrapText="1"/>
    </xf>
    <xf numFmtId="3" fontId="3" fillId="0" borderId="6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6" xfId="4" applyNumberFormat="1" applyFont="1" applyBorder="1" applyAlignment="1" applyProtection="1">
      <alignment vertical="top"/>
    </xf>
    <xf numFmtId="3" fontId="3" fillId="0" borderId="7" xfId="4" applyNumberFormat="1" applyFont="1" applyBorder="1" applyAlignment="1" applyProtection="1">
      <alignment vertical="top"/>
    </xf>
    <xf numFmtId="3" fontId="3" fillId="0" borderId="8" xfId="4" applyNumberFormat="1" applyFont="1" applyBorder="1" applyAlignment="1" applyProtection="1">
      <alignment vertical="top"/>
    </xf>
    <xf numFmtId="0" fontId="3" fillId="0" borderId="0" xfId="10" applyFont="1" applyAlignment="1" applyProtection="1">
      <alignment horizontal="left" vertical="top" wrapText="1"/>
    </xf>
    <xf numFmtId="0" fontId="3" fillId="0" borderId="0" xfId="10" applyFont="1" applyAlignment="1" applyProtection="1">
      <alignment vertical="top" wrapText="1"/>
    </xf>
    <xf numFmtId="1" fontId="3" fillId="0" borderId="0" xfId="10" applyNumberFormat="1" applyFont="1" applyAlignment="1" applyProtection="1">
      <alignment vertical="top" wrapText="1"/>
    </xf>
    <xf numFmtId="0" fontId="3" fillId="0" borderId="0" xfId="12" applyFont="1" applyProtection="1"/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2" fillId="0" borderId="10" xfId="12" applyFont="1" applyBorder="1" applyAlignment="1" applyProtection="1">
      <alignment horizontal="center" vertical="center" wrapText="1"/>
    </xf>
    <xf numFmtId="0" fontId="3" fillId="0" borderId="5" xfId="12" applyFont="1" applyBorder="1" applyAlignment="1" applyProtection="1">
      <alignment vertical="center" wrapText="1"/>
    </xf>
    <xf numFmtId="0" fontId="3" fillId="0" borderId="4" xfId="12" applyFont="1" applyBorder="1" applyAlignment="1" applyProtection="1">
      <alignment vertical="center" wrapText="1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6" xfId="10" applyNumberFormat="1" applyFont="1" applyFill="1" applyBorder="1" applyAlignment="1" applyProtection="1">
      <alignment vertical="center"/>
      <protection locked="0"/>
    </xf>
    <xf numFmtId="49" fontId="3" fillId="0" borderId="5" xfId="12" applyNumberFormat="1" applyFont="1" applyBorder="1" applyAlignment="1" applyProtection="1">
      <alignment horizontal="center" vertical="center" wrapText="1"/>
    </xf>
    <xf numFmtId="49" fontId="9" fillId="0" borderId="5" xfId="12" applyNumberFormat="1" applyFont="1" applyBorder="1" applyAlignment="1" applyProtection="1">
      <alignment horizontal="center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9" fillId="0" borderId="5" xfId="12" applyFont="1" applyBorder="1" applyAlignment="1" applyProtection="1">
      <alignment horizontal="center" vertical="center" wrapText="1"/>
    </xf>
    <xf numFmtId="3" fontId="9" fillId="4" borderId="5" xfId="10" applyNumberFormat="1" applyFont="1" applyFill="1" applyBorder="1" applyAlignment="1" applyProtection="1">
      <alignment vertical="center"/>
      <protection locked="0"/>
    </xf>
    <xf numFmtId="0" fontId="3" fillId="0" borderId="7" xfId="12" applyFont="1" applyBorder="1" applyAlignment="1" applyProtection="1">
      <alignment vertical="center" wrapText="1"/>
    </xf>
    <xf numFmtId="0" fontId="9" fillId="0" borderId="2" xfId="12" applyFont="1" applyBorder="1" applyAlignment="1" applyProtection="1">
      <alignment horizontal="center"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4" borderId="6" xfId="10" applyNumberFormat="1" applyFont="1" applyFill="1" applyBorder="1" applyAlignment="1" applyProtection="1">
      <alignment vertical="center"/>
      <protection locked="0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0" xfId="11" applyFont="1" applyAlignment="1" applyProtection="1">
      <alignment wrapText="1"/>
    </xf>
    <xf numFmtId="0" fontId="2" fillId="0" borderId="10" xfId="11" applyFont="1" applyBorder="1" applyAlignment="1" applyProtection="1">
      <alignment horizontal="center" vertical="center" wrapText="1"/>
    </xf>
    <xf numFmtId="49" fontId="2" fillId="0" borderId="7" xfId="11" applyNumberFormat="1" applyFont="1" applyFill="1" applyBorder="1" applyAlignment="1" applyProtection="1">
      <alignment horizontal="center" vertical="center" wrapText="1"/>
    </xf>
    <xf numFmtId="49" fontId="2" fillId="0" borderId="8" xfId="11" applyNumberFormat="1" applyFont="1" applyFill="1" applyBorder="1" applyAlignment="1" applyProtection="1">
      <alignment horizontal="center" vertical="center" wrapText="1"/>
    </xf>
    <xf numFmtId="3" fontId="3" fillId="4" borderId="11" xfId="10" applyNumberFormat="1" applyFont="1" applyFill="1" applyBorder="1" applyAlignment="1" applyProtection="1">
      <alignment vertical="top"/>
      <protection locked="0"/>
    </xf>
    <xf numFmtId="3" fontId="3" fillId="4" borderId="12" xfId="10" applyNumberFormat="1" applyFont="1" applyFill="1" applyBorder="1" applyAlignment="1" applyProtection="1">
      <alignment vertical="top"/>
      <protection locked="0"/>
    </xf>
    <xf numFmtId="0" fontId="3" fillId="0" borderId="0" xfId="11" applyFont="1" applyFill="1" applyAlignment="1" applyProtection="1">
      <alignment wrapText="1"/>
    </xf>
    <xf numFmtId="0" fontId="3" fillId="0" borderId="0" xfId="13" applyFont="1" applyProtection="1"/>
    <xf numFmtId="0" fontId="2" fillId="0" borderId="0" xfId="13" applyFont="1" applyAlignment="1" applyProtection="1">
      <alignment horizontal="center" vertical="center" wrapText="1"/>
    </xf>
    <xf numFmtId="0" fontId="2" fillId="0" borderId="13" xfId="13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12" xfId="13" applyFont="1" applyFill="1" applyBorder="1" applyAlignment="1" applyProtection="1">
      <alignment horizontal="center" vertical="center" wrapText="1"/>
    </xf>
    <xf numFmtId="49" fontId="2" fillId="0" borderId="2" xfId="13" applyNumberFormat="1" applyFont="1" applyBorder="1" applyAlignment="1" applyProtection="1">
      <alignment horizontal="center"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0" xfId="13" applyFont="1" applyBorder="1" applyProtection="1"/>
    <xf numFmtId="49" fontId="3" fillId="0" borderId="5" xfId="13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4" borderId="7" xfId="10" applyNumberFormat="1" applyFont="1" applyFill="1" applyBorder="1" applyAlignment="1" applyProtection="1">
      <alignment vertical="center"/>
      <protection locked="0"/>
    </xf>
    <xf numFmtId="3" fontId="3" fillId="4" borderId="8" xfId="10" applyNumberFormat="1" applyFont="1" applyFill="1" applyBorder="1" applyAlignment="1" applyProtection="1">
      <alignment vertical="center"/>
      <protection locked="0"/>
    </xf>
    <xf numFmtId="49" fontId="2" fillId="0" borderId="9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9" applyFont="1" applyProtection="1"/>
    <xf numFmtId="0" fontId="3" fillId="0" borderId="0" xfId="9" applyFont="1" applyAlignment="1" applyProtection="1"/>
    <xf numFmtId="0" fontId="2" fillId="0" borderId="0" xfId="9" applyFont="1" applyBorder="1" applyProtection="1"/>
    <xf numFmtId="0" fontId="2" fillId="0" borderId="0" xfId="9" applyFont="1" applyProtection="1"/>
    <xf numFmtId="3" fontId="3" fillId="4" borderId="14" xfId="10" applyNumberFormat="1" applyFont="1" applyFill="1" applyBorder="1" applyAlignment="1" applyProtection="1">
      <alignment vertical="top"/>
      <protection locked="0"/>
    </xf>
    <xf numFmtId="49" fontId="3" fillId="0" borderId="0" xfId="9" applyNumberFormat="1" applyFont="1" applyProtection="1"/>
    <xf numFmtId="0" fontId="3" fillId="0" borderId="4" xfId="8" applyFont="1" applyBorder="1" applyAlignment="1" applyProtection="1">
      <alignment horizontal="right" vertical="center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3" fillId="4" borderId="14" xfId="10" applyNumberFormat="1" applyFont="1" applyFill="1" applyBorder="1" applyAlignment="1" applyProtection="1">
      <alignment horizontal="right" vertical="center"/>
      <protection locked="0"/>
    </xf>
    <xf numFmtId="0" fontId="3" fillId="0" borderId="4" xfId="8" quotePrefix="1" applyFont="1" applyBorder="1" applyAlignment="1" applyProtection="1">
      <alignment horizontal="right" vertical="center"/>
    </xf>
    <xf numFmtId="49" fontId="3" fillId="0" borderId="5" xfId="8" applyNumberFormat="1" applyFont="1" applyBorder="1" applyAlignment="1" applyProtection="1">
      <alignment horizontal="center" vertical="center"/>
    </xf>
    <xf numFmtId="49" fontId="9" fillId="0" borderId="5" xfId="8" applyNumberFormat="1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right" vertical="center"/>
    </xf>
    <xf numFmtId="0" fontId="2" fillId="0" borderId="4" xfId="8" applyFont="1" applyBorder="1" applyAlignment="1" applyProtection="1">
      <alignment horizontal="right" vertical="center" wrapText="1"/>
    </xf>
    <xf numFmtId="0" fontId="3" fillId="0" borderId="4" xfId="8" applyFont="1" applyBorder="1" applyAlignment="1" applyProtection="1">
      <alignment horizontal="right" vertical="center" wrapText="1"/>
    </xf>
    <xf numFmtId="49" fontId="9" fillId="0" borderId="7" xfId="8" applyNumberFormat="1" applyFont="1" applyBorder="1" applyAlignment="1" applyProtection="1">
      <alignment horizontal="center" vertical="center" wrapText="1"/>
    </xf>
    <xf numFmtId="49" fontId="3" fillId="2" borderId="14" xfId="8" applyNumberFormat="1" applyFont="1" applyFill="1" applyBorder="1" applyAlignment="1" applyProtection="1">
      <alignment horizontal="center" vertical="center" wrapText="1"/>
    </xf>
    <xf numFmtId="49" fontId="3" fillId="0" borderId="15" xfId="8" applyNumberFormat="1" applyFont="1" applyBorder="1" applyAlignment="1" applyProtection="1">
      <alignment horizontal="center" vertical="center" wrapText="1"/>
    </xf>
    <xf numFmtId="0" fontId="3" fillId="0" borderId="13" xfId="8" applyFont="1" applyBorder="1" applyAlignment="1" applyProtection="1">
      <alignment horizontal="right"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Continuous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/>
    </xf>
    <xf numFmtId="0" fontId="3" fillId="0" borderId="10" xfId="5" applyFont="1" applyBorder="1" applyAlignment="1" applyProtection="1">
      <alignment horizontal="center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0" fontId="3" fillId="0" borderId="7" xfId="5" applyFont="1" applyBorder="1" applyAlignment="1" applyProtection="1">
      <alignment horizontal="center" vertical="center" wrapText="1"/>
    </xf>
    <xf numFmtId="0" fontId="3" fillId="0" borderId="8" xfId="5" applyFont="1" applyBorder="1" applyAlignment="1" applyProtection="1">
      <alignment horizontal="center" vertical="center" wrapText="1"/>
    </xf>
    <xf numFmtId="3" fontId="3" fillId="4" borderId="16" xfId="10" applyNumberFormat="1" applyFont="1" applyFill="1" applyBorder="1" applyAlignment="1" applyProtection="1">
      <alignment horizontal="right" vertical="top"/>
      <protection locked="0"/>
    </xf>
    <xf numFmtId="49" fontId="2" fillId="0" borderId="2" xfId="5" applyNumberFormat="1" applyFont="1" applyBorder="1" applyAlignment="1" applyProtection="1">
      <alignment horizontal="center" vertical="center" wrapText="1"/>
    </xf>
    <xf numFmtId="3" fontId="3" fillId="0" borderId="2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49" fontId="9" fillId="0" borderId="11" xfId="5" applyNumberFormat="1" applyFont="1" applyBorder="1" applyAlignment="1" applyProtection="1">
      <alignment horizontal="center" vertical="center" wrapText="1"/>
    </xf>
    <xf numFmtId="3" fontId="3" fillId="0" borderId="2" xfId="5" applyNumberFormat="1" applyFont="1" applyFill="1" applyBorder="1" applyAlignment="1" applyProtection="1">
      <alignment horizontal="right" vertical="center" wrapText="1"/>
    </xf>
    <xf numFmtId="49" fontId="9" fillId="0" borderId="5" xfId="5" applyNumberFormat="1" applyFont="1" applyBorder="1" applyAlignment="1" applyProtection="1">
      <alignment horizontal="center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49" fontId="2" fillId="0" borderId="11" xfId="5" applyNumberFormat="1" applyFont="1" applyBorder="1" applyAlignment="1" applyProtection="1">
      <alignment horizontal="center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49" fontId="2" fillId="0" borderId="9" xfId="5" applyNumberFormat="1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0" fontId="2" fillId="0" borderId="5" xfId="5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center"/>
    </xf>
    <xf numFmtId="0" fontId="3" fillId="0" borderId="8" xfId="5" applyFont="1" applyBorder="1" applyAlignment="1" applyProtection="1">
      <alignment horizontal="center"/>
    </xf>
    <xf numFmtId="49" fontId="2" fillId="0" borderId="2" xfId="5" applyNumberFormat="1" applyFont="1" applyBorder="1" applyAlignment="1" applyProtection="1">
      <alignment horizontal="left" vertical="center" wrapText="1"/>
    </xf>
    <xf numFmtId="49" fontId="2" fillId="0" borderId="15" xfId="5" applyNumberFormat="1" applyFont="1" applyBorder="1" applyAlignment="1" applyProtection="1">
      <alignment horizontal="center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3" xfId="5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49" fontId="3" fillId="0" borderId="2" xfId="5" applyNumberFormat="1" applyFont="1" applyBorder="1" applyAlignment="1" applyProtection="1">
      <alignment horizontal="center" vertical="center" wrapText="1"/>
    </xf>
    <xf numFmtId="3" fontId="3" fillId="4" borderId="2" xfId="10" applyNumberFormat="1" applyFont="1" applyFill="1" applyBorder="1" applyAlignment="1" applyProtection="1">
      <alignment vertical="top"/>
      <protection locked="0"/>
    </xf>
    <xf numFmtId="49" fontId="3" fillId="0" borderId="11" xfId="5" applyNumberFormat="1" applyFont="1" applyBorder="1" applyAlignment="1" applyProtection="1">
      <alignment horizontal="center" vertical="center" wrapText="1"/>
    </xf>
    <xf numFmtId="49" fontId="9" fillId="0" borderId="17" xfId="5" applyNumberFormat="1" applyFont="1" applyBorder="1" applyAlignment="1" applyProtection="1">
      <alignment horizontal="center" vertical="center" wrapText="1"/>
    </xf>
    <xf numFmtId="0" fontId="2" fillId="0" borderId="2" xfId="6" applyFont="1" applyBorder="1" applyAlignment="1" applyProtection="1">
      <alignment horizontal="centerContinuous" vertical="center" wrapText="1"/>
    </xf>
    <xf numFmtId="0" fontId="2" fillId="0" borderId="3" xfId="6" applyFont="1" applyBorder="1" applyAlignment="1" applyProtection="1">
      <alignment horizontal="centerContinuous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10" xfId="6" applyFont="1" applyBorder="1" applyAlignment="1" applyProtection="1">
      <alignment horizontal="center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0" fontId="3" fillId="0" borderId="7" xfId="6" applyFont="1" applyBorder="1" applyAlignment="1" applyProtection="1">
      <alignment horizontal="center" vertical="center" wrapText="1"/>
    </xf>
    <xf numFmtId="0" fontId="3" fillId="0" borderId="8" xfId="6" applyFont="1" applyBorder="1" applyAlignment="1" applyProtection="1">
      <alignment horizontal="center" vertical="center" wrapText="1"/>
    </xf>
    <xf numFmtId="49" fontId="2" fillId="0" borderId="2" xfId="6" applyNumberFormat="1" applyFont="1" applyBorder="1" applyAlignment="1" applyProtection="1">
      <alignment horizontal="left" vertical="center" wrapText="1"/>
    </xf>
    <xf numFmtId="3" fontId="3" fillId="0" borderId="2" xfId="6" applyNumberFormat="1" applyFont="1" applyBorder="1" applyAlignment="1" applyProtection="1">
      <alignment horizontal="right" vertical="center"/>
    </xf>
    <xf numFmtId="3" fontId="3" fillId="0" borderId="3" xfId="6" applyNumberFormat="1" applyFont="1" applyBorder="1" applyAlignment="1" applyProtection="1">
      <alignment horizontal="right" vertical="center"/>
    </xf>
    <xf numFmtId="49" fontId="3" fillId="0" borderId="5" xfId="6" applyNumberFormat="1" applyFont="1" applyBorder="1" applyAlignment="1" applyProtection="1">
      <alignment horizontal="center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49" fontId="9" fillId="0" borderId="11" xfId="6" applyNumberFormat="1" applyFont="1" applyBorder="1" applyAlignment="1" applyProtection="1">
      <alignment horizontal="center" vertical="center" wrapText="1"/>
    </xf>
    <xf numFmtId="49" fontId="2" fillId="0" borderId="15" xfId="6" applyNumberFormat="1" applyFont="1" applyBorder="1" applyAlignment="1" applyProtection="1">
      <alignment horizontal="center" vertical="center" wrapText="1"/>
    </xf>
    <xf numFmtId="49" fontId="3" fillId="0" borderId="5" xfId="6" applyNumberFormat="1" applyFont="1" applyFill="1" applyBorder="1" applyAlignment="1" applyProtection="1">
      <alignment horizontal="center" vertical="center" wrapText="1"/>
    </xf>
    <xf numFmtId="1" fontId="3" fillId="0" borderId="0" xfId="9" applyNumberFormat="1" applyFont="1" applyProtection="1"/>
    <xf numFmtId="14" fontId="2" fillId="0" borderId="2" xfId="10" applyNumberFormat="1" applyFont="1" applyBorder="1" applyAlignment="1" applyProtection="1">
      <alignment horizontal="center" vertical="top" wrapText="1"/>
    </xf>
    <xf numFmtId="166" fontId="2" fillId="0" borderId="5" xfId="1" applyNumberFormat="1" applyFont="1" applyBorder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right" vertical="top" wrapText="1"/>
      <protection locked="0"/>
    </xf>
    <xf numFmtId="0" fontId="5" fillId="5" borderId="0" xfId="0" applyFont="1" applyFill="1" applyAlignment="1" applyProtection="1">
      <alignment horizontal="right" vertical="center"/>
    </xf>
    <xf numFmtId="0" fontId="3" fillId="5" borderId="0" xfId="0" applyFont="1" applyFill="1" applyAlignment="1" applyProtection="1">
      <alignment horizontal="right" vertical="center"/>
    </xf>
    <xf numFmtId="0" fontId="2" fillId="5" borderId="0" xfId="10" applyFont="1" applyFill="1" applyBorder="1" applyAlignment="1" applyProtection="1">
      <alignment horizontal="right" vertical="center"/>
      <protection hidden="1"/>
    </xf>
    <xf numFmtId="0" fontId="10" fillId="5" borderId="0" xfId="10" applyFont="1" applyFill="1" applyBorder="1" applyAlignment="1" applyProtection="1">
      <alignment vertical="top"/>
    </xf>
    <xf numFmtId="49" fontId="2" fillId="5" borderId="0" xfId="10" applyNumberFormat="1" applyFont="1" applyFill="1" applyBorder="1" applyAlignment="1" applyProtection="1">
      <alignment vertical="top" wrapText="1"/>
    </xf>
    <xf numFmtId="0" fontId="2" fillId="5" borderId="0" xfId="10" applyFont="1" applyFill="1" applyBorder="1" applyAlignment="1" applyProtection="1">
      <alignment vertical="top" wrapText="1"/>
    </xf>
    <xf numFmtId="1" fontId="3" fillId="5" borderId="0" xfId="10" applyNumberFormat="1" applyFont="1" applyFill="1" applyBorder="1" applyAlignment="1" applyProtection="1">
      <alignment vertical="top" wrapText="1"/>
    </xf>
    <xf numFmtId="0" fontId="3" fillId="5" borderId="0" xfId="10" applyFont="1" applyFill="1" applyAlignment="1" applyProtection="1">
      <alignment horizontal="left" vertical="top" wrapText="1"/>
    </xf>
    <xf numFmtId="0" fontId="3" fillId="5" borderId="0" xfId="10" applyFont="1" applyFill="1" applyAlignment="1" applyProtection="1">
      <alignment vertical="top" wrapText="1"/>
    </xf>
    <xf numFmtId="0" fontId="3" fillId="5" borderId="0" xfId="10" applyFont="1" applyFill="1" applyAlignment="1" applyProtection="1">
      <alignment vertical="top"/>
    </xf>
    <xf numFmtId="1" fontId="3" fillId="5" borderId="0" xfId="10" applyNumberFormat="1" applyFont="1" applyFill="1" applyAlignment="1" applyProtection="1">
      <alignment vertical="top" wrapText="1"/>
    </xf>
    <xf numFmtId="1" fontId="3" fillId="5" borderId="0" xfId="10" applyNumberFormat="1" applyFont="1" applyFill="1" applyAlignment="1" applyProtection="1">
      <alignment vertical="top"/>
    </xf>
    <xf numFmtId="0" fontId="3" fillId="5" borderId="0" xfId="0" applyFont="1" applyFill="1" applyProtection="1"/>
    <xf numFmtId="49" fontId="2" fillId="0" borderId="1" xfId="5" applyNumberFormat="1" applyFont="1" applyBorder="1" applyAlignment="1" applyProtection="1">
      <alignment horizontal="left" vertical="center" wrapText="1"/>
    </xf>
    <xf numFmtId="49" fontId="3" fillId="0" borderId="4" xfId="5" applyNumberFormat="1" applyFont="1" applyBorder="1" applyAlignment="1" applyProtection="1">
      <alignment horizontal="center" vertical="center" wrapText="1"/>
    </xf>
    <xf numFmtId="49" fontId="9" fillId="0" borderId="13" xfId="5" applyNumberFormat="1" applyFont="1" applyBorder="1" applyAlignment="1" applyProtection="1">
      <alignment horizontal="center" vertical="center" wrapText="1"/>
    </xf>
    <xf numFmtId="49" fontId="9" fillId="0" borderId="19" xfId="5" applyNumberFormat="1" applyFont="1" applyBorder="1" applyAlignment="1" applyProtection="1">
      <alignment horizontal="center" vertical="center" wrapText="1"/>
    </xf>
    <xf numFmtId="49" fontId="2" fillId="0" borderId="1" xfId="5" applyNumberFormat="1" applyFont="1" applyBorder="1" applyAlignment="1" applyProtection="1">
      <alignment horizontal="center" vertical="center" wrapText="1"/>
    </xf>
    <xf numFmtId="0" fontId="2" fillId="0" borderId="20" xfId="8" applyFont="1" applyBorder="1" applyAlignment="1" applyProtection="1">
      <alignment horizontal="right" vertical="center" wrapText="1"/>
    </xf>
    <xf numFmtId="49" fontId="2" fillId="2" borderId="15" xfId="8" applyNumberFormat="1" applyFont="1" applyFill="1" applyBorder="1" applyAlignment="1" applyProtection="1">
      <alignment vertical="center" wrapText="1"/>
    </xf>
    <xf numFmtId="0" fontId="2" fillId="0" borderId="13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centerContinuous" vertical="center"/>
      <protection hidden="1"/>
    </xf>
    <xf numFmtId="0" fontId="2" fillId="5" borderId="0" xfId="12" applyFont="1" applyFill="1" applyAlignment="1" applyProtection="1">
      <alignment horizontal="centerContinuous"/>
    </xf>
    <xf numFmtId="0" fontId="2" fillId="5" borderId="0" xfId="10" applyFont="1" applyFill="1" applyBorder="1" applyAlignment="1" applyProtection="1">
      <alignment horizontal="centerContinuous" vertical="center"/>
    </xf>
    <xf numFmtId="14" fontId="2" fillId="0" borderId="3" xfId="10" applyNumberFormat="1" applyFont="1" applyBorder="1" applyAlignment="1" applyProtection="1">
      <alignment horizontal="center" vertical="top" wrapText="1"/>
    </xf>
    <xf numFmtId="0" fontId="2" fillId="0" borderId="21" xfId="11" applyFont="1" applyBorder="1" applyAlignment="1" applyProtection="1">
      <alignment horizontal="center" vertical="center" wrapText="1"/>
    </xf>
    <xf numFmtId="0" fontId="2" fillId="0" borderId="22" xfId="11" applyFont="1" applyBorder="1" applyAlignment="1" applyProtection="1">
      <alignment horizontal="center" vertical="center" wrapText="1"/>
    </xf>
    <xf numFmtId="0" fontId="9" fillId="0" borderId="23" xfId="11" applyFont="1" applyBorder="1" applyAlignment="1" applyProtection="1">
      <alignment wrapText="1"/>
    </xf>
    <xf numFmtId="0" fontId="3" fillId="0" borderId="23" xfId="11" applyFont="1" applyBorder="1" applyAlignment="1" applyProtection="1">
      <alignment wrapText="1"/>
    </xf>
    <xf numFmtId="0" fontId="3" fillId="0" borderId="23" xfId="11" applyFont="1" applyFill="1" applyBorder="1" applyAlignment="1" applyProtection="1">
      <alignment wrapText="1"/>
    </xf>
    <xf numFmtId="0" fontId="16" fillId="0" borderId="23" xfId="11" applyFont="1" applyBorder="1" applyAlignment="1" applyProtection="1">
      <alignment wrapText="1"/>
    </xf>
    <xf numFmtId="0" fontId="2" fillId="0" borderId="23" xfId="11" applyFont="1" applyBorder="1" applyAlignment="1" applyProtection="1">
      <alignment horizontal="right" wrapText="1"/>
    </xf>
    <xf numFmtId="0" fontId="2" fillId="0" borderId="23" xfId="11" applyFont="1" applyBorder="1" applyAlignment="1" applyProtection="1">
      <alignment wrapText="1"/>
    </xf>
    <xf numFmtId="0" fontId="3" fillId="0" borderId="24" xfId="11" applyFont="1" applyBorder="1" applyAlignment="1" applyProtection="1">
      <alignment wrapText="1"/>
    </xf>
    <xf numFmtId="0" fontId="2" fillId="0" borderId="1" xfId="10" applyFont="1" applyBorder="1" applyAlignment="1" applyProtection="1">
      <alignment horizontal="center" vertical="top" wrapText="1"/>
    </xf>
    <xf numFmtId="49" fontId="9" fillId="0" borderId="1" xfId="11" applyNumberFormat="1" applyFont="1" applyBorder="1" applyAlignment="1" applyProtection="1">
      <alignment wrapText="1"/>
    </xf>
    <xf numFmtId="49" fontId="3" fillId="0" borderId="4" xfId="11" applyNumberFormat="1" applyFont="1" applyBorder="1" applyAlignment="1" applyProtection="1">
      <alignment horizontal="center" wrapText="1"/>
    </xf>
    <xf numFmtId="49" fontId="3" fillId="0" borderId="4" xfId="11" applyNumberFormat="1" applyFont="1" applyFill="1" applyBorder="1" applyAlignment="1" applyProtection="1">
      <alignment horizontal="center" wrapText="1"/>
    </xf>
    <xf numFmtId="49" fontId="2" fillId="0" borderId="13" xfId="11" applyNumberFormat="1" applyFont="1" applyBorder="1" applyAlignment="1" applyProtection="1">
      <alignment horizontal="center" wrapText="1"/>
    </xf>
    <xf numFmtId="49" fontId="9" fillId="0" borderId="1" xfId="11" applyNumberFormat="1" applyFont="1" applyBorder="1" applyAlignment="1" applyProtection="1">
      <alignment horizontal="center" wrapText="1"/>
    </xf>
    <xf numFmtId="49" fontId="9" fillId="0" borderId="20" xfId="11" applyNumberFormat="1" applyFont="1" applyBorder="1" applyAlignment="1" applyProtection="1">
      <alignment horizontal="center" wrapText="1"/>
    </xf>
    <xf numFmtId="49" fontId="2" fillId="0" borderId="10" xfId="11" applyNumberFormat="1" applyFont="1" applyBorder="1" applyAlignment="1" applyProtection="1">
      <alignment horizontal="center" wrapText="1"/>
    </xf>
    <xf numFmtId="49" fontId="2" fillId="0" borderId="25" xfId="11" applyNumberFormat="1" applyFont="1" applyBorder="1" applyAlignment="1" applyProtection="1">
      <alignment horizontal="center" wrapText="1"/>
    </xf>
    <xf numFmtId="49" fontId="9" fillId="0" borderId="26" xfId="11" applyNumberFormat="1" applyFont="1" applyBorder="1" applyAlignment="1" applyProtection="1">
      <alignment horizontal="center" wrapText="1"/>
    </xf>
    <xf numFmtId="49" fontId="9" fillId="0" borderId="25" xfId="11" applyNumberFormat="1" applyFont="1" applyBorder="1" applyAlignment="1" applyProtection="1">
      <alignment horizontal="center" wrapText="1"/>
    </xf>
    <xf numFmtId="49" fontId="5" fillId="0" borderId="20" xfId="11" applyNumberFormat="1" applyFont="1" applyBorder="1" applyAlignment="1" applyProtection="1">
      <alignment horizontal="center" wrapText="1"/>
    </xf>
    <xf numFmtId="49" fontId="5" fillId="0" borderId="13" xfId="11" applyNumberFormat="1" applyFont="1" applyBorder="1" applyAlignment="1" applyProtection="1">
      <alignment horizontal="center" wrapText="1"/>
    </xf>
    <xf numFmtId="0" fontId="2" fillId="5" borderId="0" xfId="10" applyFont="1" applyFill="1" applyBorder="1" applyAlignment="1" applyProtection="1">
      <alignment horizontal="center" vertical="center"/>
      <protection hidden="1"/>
    </xf>
    <xf numFmtId="0" fontId="3" fillId="5" borderId="0" xfId="9" applyFont="1" applyFill="1" applyProtection="1"/>
    <xf numFmtId="49" fontId="3" fillId="5" borderId="0" xfId="9" applyNumberFormat="1" applyFont="1" applyFill="1" applyProtection="1"/>
    <xf numFmtId="0" fontId="2" fillId="5" borderId="0" xfId="9" applyFont="1" applyFill="1" applyProtection="1"/>
    <xf numFmtId="0" fontId="3" fillId="5" borderId="0" xfId="9" applyFont="1" applyFill="1" applyBorder="1" applyProtection="1"/>
    <xf numFmtId="0" fontId="2" fillId="5" borderId="0" xfId="9" applyFont="1" applyFill="1" applyAlignment="1" applyProtection="1">
      <alignment horizontal="center"/>
    </xf>
    <xf numFmtId="0" fontId="2" fillId="5" borderId="0" xfId="10" applyFont="1" applyFill="1" applyBorder="1" applyAlignment="1" applyProtection="1">
      <alignment vertical="center"/>
      <protection hidden="1"/>
    </xf>
    <xf numFmtId="0" fontId="2" fillId="5" borderId="0" xfId="1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2" fillId="5" borderId="0" xfId="10" applyFont="1" applyFill="1" applyAlignment="1" applyProtection="1">
      <alignment horizontal="center" vertical="center"/>
      <protection hidden="1"/>
    </xf>
    <xf numFmtId="0" fontId="2" fillId="5" borderId="0" xfId="10" applyFont="1" applyFill="1" applyBorder="1" applyAlignment="1" applyProtection="1">
      <alignment horizontal="left" vertical="center"/>
      <protection hidden="1"/>
    </xf>
    <xf numFmtId="0" fontId="2" fillId="5" borderId="0" xfId="9" applyFont="1" applyFill="1" applyBorder="1" applyProtection="1"/>
    <xf numFmtId="1" fontId="3" fillId="5" borderId="0" xfId="9" applyNumberFormat="1" applyFont="1" applyFill="1" applyProtection="1"/>
    <xf numFmtId="0" fontId="3" fillId="5" borderId="0" xfId="12" applyFont="1" applyFill="1" applyBorder="1" applyAlignment="1" applyProtection="1">
      <alignment wrapText="1"/>
    </xf>
    <xf numFmtId="0" fontId="2" fillId="5" borderId="0" xfId="12" applyFont="1" applyFill="1" applyBorder="1" applyAlignment="1" applyProtection="1">
      <alignment wrapText="1"/>
    </xf>
    <xf numFmtId="1" fontId="3" fillId="5" borderId="0" xfId="12" applyNumberFormat="1" applyFont="1" applyFill="1" applyBorder="1" applyProtection="1"/>
    <xf numFmtId="0" fontId="2" fillId="5" borderId="0" xfId="12" applyFont="1" applyFill="1" applyBorder="1" applyAlignment="1" applyProtection="1">
      <alignment horizontal="right" vertical="center" wrapText="1"/>
    </xf>
    <xf numFmtId="0" fontId="3" fillId="5" borderId="0" xfId="12" applyFont="1" applyFill="1" applyProtection="1"/>
    <xf numFmtId="0" fontId="3" fillId="5" borderId="0" xfId="12" applyFont="1" applyFill="1" applyAlignment="1" applyProtection="1">
      <alignment wrapText="1"/>
    </xf>
    <xf numFmtId="1" fontId="3" fillId="5" borderId="0" xfId="12" applyNumberFormat="1" applyFont="1" applyFill="1" applyProtection="1"/>
    <xf numFmtId="0" fontId="3" fillId="5" borderId="0" xfId="12" applyFont="1" applyFill="1" applyBorder="1" applyProtection="1"/>
    <xf numFmtId="0" fontId="2" fillId="0" borderId="1" xfId="12" applyFont="1" applyBorder="1" applyAlignment="1" applyProtection="1">
      <alignment horizontal="center" vertical="center" wrapText="1"/>
    </xf>
    <xf numFmtId="0" fontId="2" fillId="0" borderId="4" xfId="12" applyFont="1" applyBorder="1" applyAlignment="1" applyProtection="1">
      <alignment vertical="center" wrapText="1"/>
    </xf>
    <xf numFmtId="0" fontId="9" fillId="0" borderId="4" xfId="12" applyFont="1" applyBorder="1" applyAlignment="1" applyProtection="1">
      <alignment vertical="center" wrapText="1"/>
    </xf>
    <xf numFmtId="0" fontId="3" fillId="0" borderId="23" xfId="12" applyFont="1" applyBorder="1" applyAlignment="1" applyProtection="1">
      <alignment vertical="center" wrapText="1"/>
    </xf>
    <xf numFmtId="0" fontId="2" fillId="0" borderId="23" xfId="12" applyFont="1" applyBorder="1" applyAlignment="1" applyProtection="1">
      <alignment vertical="center" wrapText="1"/>
    </xf>
    <xf numFmtId="0" fontId="17" fillId="0" borderId="20" xfId="12" applyFont="1" applyBorder="1" applyAlignment="1" applyProtection="1">
      <alignment horizontal="left" vertical="center" wrapText="1"/>
    </xf>
    <xf numFmtId="0" fontId="9" fillId="0" borderId="15" xfId="12" applyFont="1" applyBorder="1" applyAlignment="1" applyProtection="1">
      <alignment horizontal="center" vertical="center" wrapText="1"/>
    </xf>
    <xf numFmtId="0" fontId="2" fillId="0" borderId="1" xfId="12" applyFont="1" applyBorder="1" applyAlignment="1" applyProtection="1">
      <alignment vertical="center" wrapText="1"/>
    </xf>
    <xf numFmtId="0" fontId="9" fillId="0" borderId="11" xfId="12" applyFont="1" applyBorder="1" applyAlignment="1" applyProtection="1">
      <alignment horizontal="center" vertical="center" wrapText="1"/>
    </xf>
    <xf numFmtId="0" fontId="2" fillId="0" borderId="21" xfId="12" applyFont="1" applyBorder="1" applyAlignment="1" applyProtection="1">
      <alignment horizontal="center" vertical="center" wrapText="1"/>
    </xf>
    <xf numFmtId="0" fontId="3" fillId="0" borderId="23" xfId="12" applyFont="1" applyBorder="1" applyAlignment="1" applyProtection="1">
      <alignment horizontal="left" vertical="center" wrapText="1"/>
    </xf>
    <xf numFmtId="0" fontId="3" fillId="0" borderId="23" xfId="12" applyFont="1" applyBorder="1" applyAlignment="1" applyProtection="1">
      <alignment horizontal="right" vertical="center" wrapText="1"/>
    </xf>
    <xf numFmtId="0" fontId="9" fillId="0" borderId="23" xfId="12" applyFont="1" applyBorder="1" applyAlignment="1" applyProtection="1">
      <alignment vertical="center" wrapText="1"/>
    </xf>
    <xf numFmtId="0" fontId="16" fillId="0" borderId="23" xfId="12" applyFont="1" applyBorder="1" applyAlignment="1" applyProtection="1">
      <alignment wrapText="1"/>
    </xf>
    <xf numFmtId="0" fontId="9" fillId="0" borderId="22" xfId="12" applyFont="1" applyBorder="1" applyAlignment="1" applyProtection="1">
      <alignment horizontal="right" vertical="center" wrapText="1"/>
    </xf>
    <xf numFmtId="0" fontId="2" fillId="0" borderId="21" xfId="12" applyFont="1" applyBorder="1" applyAlignment="1" applyProtection="1">
      <alignment vertical="center" wrapText="1"/>
    </xf>
    <xf numFmtId="0" fontId="16" fillId="0" borderId="23" xfId="12" applyFont="1" applyBorder="1" applyAlignment="1" applyProtection="1">
      <alignment horizontal="left" vertical="center" wrapText="1"/>
    </xf>
    <xf numFmtId="0" fontId="17" fillId="0" borderId="24" xfId="12" applyFont="1" applyBorder="1" applyAlignment="1" applyProtection="1">
      <alignment horizontal="left" vertical="center" wrapText="1"/>
    </xf>
    <xf numFmtId="0" fontId="17" fillId="0" borderId="27" xfId="12" applyFont="1" applyBorder="1" applyAlignment="1" applyProtection="1">
      <alignment horizontal="left" vertical="center" wrapText="1"/>
    </xf>
    <xf numFmtId="0" fontId="2" fillId="0" borderId="24" xfId="12" applyFont="1" applyBorder="1" applyAlignment="1" applyProtection="1">
      <alignment horizontal="left" vertical="center" wrapText="1"/>
    </xf>
    <xf numFmtId="0" fontId="2" fillId="0" borderId="28" xfId="12" applyFont="1" applyBorder="1" applyAlignment="1" applyProtection="1">
      <alignment vertical="center" wrapText="1"/>
    </xf>
    <xf numFmtId="0" fontId="3" fillId="0" borderId="28" xfId="12" applyFont="1" applyBorder="1" applyAlignment="1" applyProtection="1">
      <alignment vertical="center" wrapText="1"/>
    </xf>
    <xf numFmtId="0" fontId="3" fillId="0" borderId="28" xfId="12" applyFont="1" applyFill="1" applyBorder="1" applyAlignment="1" applyProtection="1">
      <alignment vertical="center" wrapText="1"/>
    </xf>
    <xf numFmtId="0" fontId="2" fillId="0" borderId="28" xfId="12" applyFont="1" applyBorder="1" applyAlignment="1" applyProtection="1">
      <alignment horizontal="right" vertical="center" wrapText="1"/>
    </xf>
    <xf numFmtId="0" fontId="9" fillId="0" borderId="28" xfId="12" applyFont="1" applyBorder="1" applyAlignment="1" applyProtection="1">
      <alignment vertical="center" wrapText="1"/>
    </xf>
    <xf numFmtId="0" fontId="3" fillId="0" borderId="28" xfId="12" applyFont="1" applyBorder="1" applyAlignment="1" applyProtection="1">
      <alignment wrapText="1"/>
    </xf>
    <xf numFmtId="0" fontId="16" fillId="0" borderId="28" xfId="12" applyFont="1" applyBorder="1" applyAlignment="1" applyProtection="1">
      <alignment horizontal="left" vertical="center" wrapText="1"/>
    </xf>
    <xf numFmtId="0" fontId="3" fillId="0" borderId="29" xfId="12" applyFont="1" applyBorder="1" applyAlignment="1" applyProtection="1">
      <alignment vertical="center" wrapText="1"/>
    </xf>
    <xf numFmtId="3" fontId="3" fillId="0" borderId="4" xfId="12" applyNumberFormat="1" applyFont="1" applyBorder="1" applyAlignment="1" applyProtection="1">
      <alignment horizontal="center" vertical="center"/>
    </xf>
    <xf numFmtId="3" fontId="9" fillId="0" borderId="4" xfId="12" applyNumberFormat="1" applyFont="1" applyBorder="1" applyAlignment="1" applyProtection="1">
      <alignment horizontal="center" vertical="center"/>
    </xf>
    <xf numFmtId="0" fontId="3" fillId="0" borderId="4" xfId="12" applyFont="1" applyBorder="1" applyAlignment="1" applyProtection="1">
      <alignment horizontal="center" vertical="center" wrapText="1"/>
    </xf>
    <xf numFmtId="0" fontId="9" fillId="0" borderId="4" xfId="12" applyFont="1" applyBorder="1" applyAlignment="1" applyProtection="1">
      <alignment horizontal="center" vertical="center" wrapText="1"/>
    </xf>
    <xf numFmtId="0" fontId="9" fillId="0" borderId="10" xfId="12" applyFont="1" applyBorder="1" applyAlignment="1" applyProtection="1">
      <alignment horizontal="center" vertical="center" wrapText="1"/>
    </xf>
    <xf numFmtId="0" fontId="2" fillId="0" borderId="4" xfId="12" applyFont="1" applyBorder="1" applyAlignment="1" applyProtection="1">
      <alignment horizontal="center" vertical="center" wrapText="1"/>
    </xf>
    <xf numFmtId="0" fontId="9" fillId="0" borderId="13" xfId="12" applyFont="1" applyBorder="1" applyAlignment="1" applyProtection="1">
      <alignment horizontal="center" vertical="center" wrapText="1"/>
    </xf>
    <xf numFmtId="0" fontId="2" fillId="0" borderId="20" xfId="12" applyFont="1" applyBorder="1" applyAlignment="1" applyProtection="1">
      <alignment horizontal="center" vertical="center" wrapText="1"/>
    </xf>
    <xf numFmtId="49" fontId="3" fillId="0" borderId="4" xfId="12" applyNumberFormat="1" applyFont="1" applyBorder="1" applyAlignment="1" applyProtection="1">
      <alignment horizontal="center" vertical="center" wrapText="1"/>
    </xf>
    <xf numFmtId="49" fontId="2" fillId="0" borderId="4" xfId="12" applyNumberFormat="1" applyFont="1" applyBorder="1" applyAlignment="1" applyProtection="1">
      <alignment horizontal="center" vertical="center" wrapText="1"/>
    </xf>
    <xf numFmtId="0" fontId="2" fillId="0" borderId="25" xfId="12" applyFont="1" applyBorder="1" applyAlignment="1" applyProtection="1">
      <alignment horizontal="center" vertical="center" wrapText="1"/>
    </xf>
    <xf numFmtId="49" fontId="2" fillId="0" borderId="1" xfId="10" applyNumberFormat="1" applyFont="1" applyBorder="1" applyAlignment="1" applyProtection="1">
      <alignment horizontal="center" vertical="center" wrapText="1"/>
    </xf>
    <xf numFmtId="49" fontId="2" fillId="0" borderId="13" xfId="10" applyNumberFormat="1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2" xfId="10" applyFont="1" applyBorder="1" applyAlignment="1" applyProtection="1">
      <alignment horizontal="center" vertical="top" wrapText="1"/>
    </xf>
    <xf numFmtId="3" fontId="3" fillId="0" borderId="14" xfId="10" applyNumberFormat="1" applyFont="1" applyBorder="1" applyAlignment="1" applyProtection="1">
      <alignment vertical="top" wrapText="1"/>
    </xf>
    <xf numFmtId="0" fontId="2" fillId="0" borderId="13" xfId="10" applyFont="1" applyBorder="1" applyAlignment="1" applyProtection="1">
      <alignment horizontal="center" vertical="center" wrapText="1"/>
    </xf>
    <xf numFmtId="0" fontId="2" fillId="0" borderId="32" xfId="12" applyFont="1" applyBorder="1" applyAlignment="1" applyProtection="1">
      <alignment horizontal="left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13" xfId="12" applyFont="1" applyBorder="1" applyAlignment="1" applyProtection="1">
      <alignment vertical="center" wrapText="1"/>
    </xf>
    <xf numFmtId="0" fontId="11" fillId="0" borderId="4" xfId="12" applyFont="1" applyBorder="1" applyAlignment="1" applyProtection="1">
      <alignment vertical="center" wrapText="1"/>
    </xf>
    <xf numFmtId="0" fontId="7" fillId="0" borderId="4" xfId="12" applyFont="1" applyBorder="1" applyAlignment="1" applyProtection="1">
      <alignment vertical="center" wrapText="1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33" xfId="12" applyFont="1" applyBorder="1" applyAlignment="1" applyProtection="1">
      <alignment vertical="center" wrapText="1"/>
    </xf>
    <xf numFmtId="0" fontId="3" fillId="0" borderId="15" xfId="12" applyFont="1" applyBorder="1" applyAlignment="1" applyProtection="1">
      <alignment vertical="center" wrapText="1"/>
    </xf>
    <xf numFmtId="0" fontId="2" fillId="0" borderId="13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27" xfId="12" applyFont="1" applyBorder="1" applyAlignment="1" applyProtection="1">
      <alignment vertical="center" wrapText="1"/>
    </xf>
    <xf numFmtId="0" fontId="2" fillId="0" borderId="20" xfId="12" applyFont="1" applyBorder="1" applyAlignment="1" applyProtection="1">
      <alignment vertical="center" wrapText="1"/>
    </xf>
    <xf numFmtId="0" fontId="2" fillId="0" borderId="24" xfId="12" applyFont="1" applyBorder="1" applyAlignment="1" applyProtection="1">
      <alignment horizontal="center" vertical="center" wrapText="1"/>
    </xf>
    <xf numFmtId="0" fontId="3" fillId="5" borderId="0" xfId="13" applyFont="1" applyFill="1" applyAlignment="1" applyProtection="1">
      <alignment wrapText="1"/>
    </xf>
    <xf numFmtId="49" fontId="3" fillId="5" borderId="0" xfId="13" applyNumberFormat="1" applyFont="1" applyFill="1" applyAlignment="1" applyProtection="1">
      <alignment horizontal="center" wrapText="1"/>
    </xf>
    <xf numFmtId="0" fontId="3" fillId="5" borderId="0" xfId="13" applyFont="1" applyFill="1" applyProtection="1"/>
    <xf numFmtId="0" fontId="3" fillId="5" borderId="0" xfId="13" applyFont="1" applyFill="1" applyBorder="1" applyProtection="1"/>
    <xf numFmtId="0" fontId="2" fillId="5" borderId="0" xfId="13" applyFont="1" applyFill="1" applyBorder="1" applyAlignment="1" applyProtection="1">
      <alignment vertical="center" wrapText="1"/>
    </xf>
    <xf numFmtId="49" fontId="2" fillId="5" borderId="0" xfId="13" applyNumberFormat="1" applyFont="1" applyFill="1" applyBorder="1" applyAlignment="1" applyProtection="1">
      <alignment horizontal="center" vertical="center" wrapText="1"/>
    </xf>
    <xf numFmtId="3" fontId="3" fillId="5" borderId="0" xfId="13" applyNumberFormat="1" applyFont="1" applyFill="1" applyBorder="1" applyAlignment="1" applyProtection="1">
      <alignment vertical="center"/>
    </xf>
    <xf numFmtId="0" fontId="2" fillId="5" borderId="0" xfId="13" applyFont="1" applyFill="1" applyAlignment="1" applyProtection="1">
      <alignment horizontal="center" vertical="center" wrapText="1"/>
    </xf>
    <xf numFmtId="0" fontId="2" fillId="5" borderId="0" xfId="13" applyFont="1" applyFill="1" applyAlignment="1">
      <alignment horizontal="right" wrapText="1"/>
    </xf>
    <xf numFmtId="0" fontId="2" fillId="5" borderId="0" xfId="1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  <protection hidden="1"/>
    </xf>
    <xf numFmtId="0" fontId="3" fillId="5" borderId="0" xfId="0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horizontal="centerContinuous" vertical="center"/>
      <protection hidden="1"/>
    </xf>
    <xf numFmtId="0" fontId="3" fillId="5" borderId="0" xfId="13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horizontal="right" vertical="center"/>
      <protection hidden="1"/>
    </xf>
    <xf numFmtId="165" fontId="3" fillId="5" borderId="0" xfId="10" applyNumberFormat="1" applyFont="1" applyFill="1" applyAlignment="1" applyProtection="1">
      <alignment horizontal="left" vertical="center"/>
    </xf>
    <xf numFmtId="0" fontId="2" fillId="5" borderId="0" xfId="13" applyFont="1" applyFill="1" applyAlignment="1" applyProtection="1">
      <alignment horizontal="centerContinuous"/>
    </xf>
    <xf numFmtId="0" fontId="3" fillId="5" borderId="0" xfId="13" applyFont="1" applyFill="1" applyAlignment="1" applyProtection="1">
      <alignment horizontal="centerContinuous"/>
    </xf>
    <xf numFmtId="0" fontId="3" fillId="5" borderId="0" xfId="0" applyFont="1" applyFill="1" applyAlignment="1" applyProtection="1">
      <alignment vertical="justify"/>
    </xf>
    <xf numFmtId="0" fontId="3" fillId="5" borderId="0" xfId="10" applyFont="1" applyFill="1" applyBorder="1" applyAlignment="1" applyProtection="1">
      <alignment horizontal="right" vertical="center"/>
    </xf>
    <xf numFmtId="0" fontId="3" fillId="5" borderId="0" xfId="10" applyFont="1" applyFill="1" applyBorder="1" applyAlignment="1" applyProtection="1">
      <alignment vertical="center"/>
    </xf>
    <xf numFmtId="0" fontId="3" fillId="5" borderId="0" xfId="10" applyFont="1" applyFill="1" applyAlignment="1" applyProtection="1">
      <alignment horizontal="left" vertical="justify"/>
    </xf>
    <xf numFmtId="0" fontId="3" fillId="5" borderId="0" xfId="10" applyFont="1" applyFill="1" applyBorder="1" applyAlignment="1" applyProtection="1">
      <alignment horizontal="left" vertical="center"/>
    </xf>
    <xf numFmtId="0" fontId="2" fillId="5" borderId="0" xfId="10" applyFont="1" applyFill="1" applyBorder="1" applyAlignment="1" applyProtection="1">
      <alignment horizontal="left" vertical="justify" wrapText="1"/>
    </xf>
    <xf numFmtId="0" fontId="2" fillId="5" borderId="0" xfId="13" applyFont="1" applyFill="1" applyBorder="1" applyAlignment="1" applyProtection="1">
      <alignment horizontal="left" vertical="justify" wrapText="1"/>
    </xf>
    <xf numFmtId="0" fontId="2" fillId="5" borderId="0" xfId="10" applyFont="1" applyFill="1" applyAlignment="1" applyProtection="1">
      <alignment horizontal="right" vertical="center" wrapText="1"/>
    </xf>
    <xf numFmtId="0" fontId="3" fillId="5" borderId="0" xfId="9" applyFont="1" applyFill="1" applyAlignment="1" applyProtection="1"/>
    <xf numFmtId="0" fontId="15" fillId="5" borderId="0" xfId="10" applyFont="1" applyFill="1" applyBorder="1" applyAlignment="1" applyProtection="1">
      <alignment horizontal="centerContinuous" vertical="center"/>
    </xf>
    <xf numFmtId="0" fontId="2" fillId="5" borderId="0" xfId="10" applyFont="1" applyFill="1" applyAlignment="1" applyProtection="1">
      <alignment horizontal="centerContinuous" vertical="center"/>
    </xf>
    <xf numFmtId="0" fontId="3" fillId="5" borderId="0" xfId="0" applyFont="1" applyFill="1" applyAlignment="1" applyProtection="1">
      <alignment vertical="center"/>
    </xf>
    <xf numFmtId="0" fontId="2" fillId="5" borderId="0" xfId="10" applyFont="1" applyFill="1" applyBorder="1" applyAlignment="1" applyProtection="1">
      <alignment vertical="center"/>
    </xf>
    <xf numFmtId="0" fontId="3" fillId="5" borderId="0" xfId="9" applyFont="1" applyFill="1" applyAlignment="1" applyProtection="1">
      <alignment horizontal="centerContinuous" vertical="center"/>
    </xf>
    <xf numFmtId="0" fontId="5" fillId="5" borderId="0" xfId="0" applyFont="1" applyFill="1" applyAlignment="1" applyProtection="1">
      <alignment horizontal="left" vertical="center"/>
    </xf>
    <xf numFmtId="0" fontId="2" fillId="5" borderId="0" xfId="8" applyFont="1" applyFill="1" applyAlignment="1" applyProtection="1">
      <alignment horizontal="centerContinuous" vertical="center"/>
    </xf>
    <xf numFmtId="0" fontId="2" fillId="5" borderId="0" xfId="8" applyFont="1" applyFill="1" applyAlignment="1" applyProtection="1">
      <alignment horizontal="center"/>
    </xf>
    <xf numFmtId="0" fontId="3" fillId="5" borderId="0" xfId="9" applyFont="1" applyFill="1" applyAlignment="1" applyProtection="1">
      <alignment horizontal="centerContinuous"/>
    </xf>
    <xf numFmtId="0" fontId="3" fillId="5" borderId="0" xfId="0" applyFont="1" applyFill="1" applyAlignment="1" applyProtection="1"/>
    <xf numFmtId="0" fontId="3" fillId="5" borderId="0" xfId="8" applyFont="1" applyFill="1" applyBorder="1" applyAlignment="1" applyProtection="1">
      <alignment vertical="justify" wrapText="1"/>
    </xf>
    <xf numFmtId="0" fontId="2" fillId="5" borderId="0" xfId="8" applyFont="1" applyFill="1" applyBorder="1" applyAlignment="1" applyProtection="1">
      <alignment vertical="justify" wrapText="1"/>
    </xf>
    <xf numFmtId="0" fontId="2" fillId="5" borderId="0" xfId="8" applyFont="1" applyFill="1" applyAlignment="1" applyProtection="1">
      <alignment horizontal="left" vertical="center" wrapText="1"/>
    </xf>
    <xf numFmtId="0" fontId="5" fillId="5" borderId="0" xfId="0" applyFont="1" applyFill="1" applyAlignment="1" applyProtection="1">
      <alignment horizontal="center" vertical="center"/>
    </xf>
    <xf numFmtId="0" fontId="2" fillId="5" borderId="0" xfId="10" applyFont="1" applyFill="1" applyBorder="1" applyAlignment="1" applyProtection="1">
      <alignment vertical="center" wrapText="1"/>
    </xf>
    <xf numFmtId="0" fontId="13" fillId="5" borderId="0" xfId="10" applyFont="1" applyFill="1" applyBorder="1" applyAlignment="1" applyProtection="1">
      <alignment horizontal="centerContinuous" vertical="center" wrapText="1"/>
    </xf>
    <xf numFmtId="0" fontId="2" fillId="5" borderId="0" xfId="10" applyFont="1" applyFill="1" applyAlignment="1" applyProtection="1">
      <alignment horizontal="centerContinuous" vertical="center" wrapText="1"/>
    </xf>
    <xf numFmtId="0" fontId="2" fillId="5" borderId="0" xfId="0" applyFont="1" applyFill="1" applyAlignment="1" applyProtection="1">
      <alignment horizontal="centerContinuous"/>
    </xf>
    <xf numFmtId="0" fontId="2" fillId="5" borderId="0" xfId="5" applyFont="1" applyFill="1" applyBorder="1" applyAlignment="1" applyProtection="1">
      <alignment horizontal="left" vertical="center" wrapText="1"/>
    </xf>
    <xf numFmtId="49" fontId="2" fillId="5" borderId="0" xfId="5" applyNumberFormat="1" applyFont="1" applyFill="1" applyBorder="1" applyAlignment="1" applyProtection="1">
      <alignment horizontal="left" vertical="center" wrapText="1"/>
    </xf>
    <xf numFmtId="0" fontId="3" fillId="5" borderId="0" xfId="5" applyFont="1" applyFill="1" applyBorder="1" applyAlignment="1" applyProtection="1">
      <alignment horizontal="right" vertical="center" wrapText="1"/>
    </xf>
    <xf numFmtId="0" fontId="3" fillId="5" borderId="0" xfId="5" applyFont="1" applyFill="1" applyBorder="1" applyAlignment="1" applyProtection="1">
      <alignment horizontal="left" vertical="center" wrapText="1"/>
    </xf>
    <xf numFmtId="49" fontId="3" fillId="5" borderId="0" xfId="5" applyNumberFormat="1" applyFont="1" applyFill="1" applyBorder="1" applyAlignment="1" applyProtection="1">
      <alignment horizontal="center" vertical="center" wrapText="1"/>
    </xf>
    <xf numFmtId="1" fontId="3" fillId="5" borderId="0" xfId="5" applyNumberFormat="1" applyFont="1" applyFill="1" applyBorder="1" applyAlignment="1" applyProtection="1">
      <alignment horizontal="left" vertical="center" wrapText="1"/>
    </xf>
    <xf numFmtId="49" fontId="2" fillId="5" borderId="0" xfId="5" applyNumberFormat="1" applyFont="1" applyFill="1" applyBorder="1" applyAlignment="1" applyProtection="1">
      <alignment horizontal="center" vertical="center" wrapText="1"/>
    </xf>
    <xf numFmtId="0" fontId="3" fillId="5" borderId="0" xfId="5" applyFont="1" applyFill="1" applyBorder="1" applyProtection="1"/>
    <xf numFmtId="0" fontId="2" fillId="5" borderId="0" xfId="5" applyFont="1" applyFill="1" applyBorder="1" applyProtection="1"/>
    <xf numFmtId="1" fontId="3" fillId="5" borderId="0" xfId="5" applyNumberFormat="1" applyFont="1" applyFill="1" applyBorder="1" applyProtection="1"/>
    <xf numFmtId="49" fontId="3" fillId="5" borderId="0" xfId="9" applyNumberFormat="1" applyFont="1" applyFill="1" applyAlignment="1" applyProtection="1">
      <alignment horizontal="centerContinuous" vertical="center"/>
    </xf>
    <xf numFmtId="0" fontId="3" fillId="5" borderId="0" xfId="10" applyFont="1" applyFill="1" applyBorder="1" applyAlignment="1" applyProtection="1">
      <alignment vertical="center"/>
      <protection hidden="1"/>
    </xf>
    <xf numFmtId="0" fontId="3" fillId="5" borderId="0" xfId="10" applyFont="1" applyFill="1" applyBorder="1" applyAlignment="1" applyProtection="1">
      <alignment horizontal="left" vertical="center"/>
      <protection hidden="1"/>
    </xf>
    <xf numFmtId="0" fontId="27" fillId="5" borderId="0" xfId="0" applyFont="1" applyFill="1" applyProtection="1"/>
    <xf numFmtId="0" fontId="2" fillId="5" borderId="0" xfId="10" applyFont="1" applyFill="1" applyBorder="1" applyAlignment="1" applyProtection="1">
      <alignment horizontal="center" vertical="center"/>
    </xf>
    <xf numFmtId="0" fontId="3" fillId="5" borderId="0" xfId="10" applyFont="1" applyFill="1" applyAlignment="1" applyProtection="1">
      <alignment horizontal="center" vertical="center" wrapText="1"/>
    </xf>
    <xf numFmtId="0" fontId="3" fillId="5" borderId="0" xfId="10" applyFont="1" applyFill="1" applyAlignment="1" applyProtection="1">
      <alignment vertical="center" wrapText="1"/>
    </xf>
    <xf numFmtId="0" fontId="3" fillId="5" borderId="0" xfId="10" applyFont="1" applyFill="1" applyAlignment="1" applyProtection="1">
      <alignment horizontal="center" vertical="center"/>
    </xf>
    <xf numFmtId="0" fontId="3" fillId="5" borderId="0" xfId="10" applyFont="1" applyFill="1" applyAlignment="1" applyProtection="1">
      <alignment vertical="center"/>
    </xf>
    <xf numFmtId="0" fontId="2" fillId="5" borderId="0" xfId="10" applyFont="1" applyFill="1" applyBorder="1" applyAlignment="1" applyProtection="1">
      <alignment horizontal="left" vertical="center" wrapText="1"/>
    </xf>
    <xf numFmtId="0" fontId="2" fillId="5" borderId="0" xfId="11" applyFont="1" applyFill="1" applyAlignment="1" applyProtection="1">
      <alignment horizontal="center" vertical="center" wrapText="1"/>
    </xf>
    <xf numFmtId="0" fontId="2" fillId="5" borderId="0" xfId="10" applyFont="1" applyFill="1" applyBorder="1" applyAlignment="1" applyProtection="1">
      <alignment horizontal="left" vertical="center"/>
    </xf>
    <xf numFmtId="165" fontId="3" fillId="5" borderId="0" xfId="10" applyNumberFormat="1" applyFont="1" applyFill="1" applyAlignment="1" applyProtection="1">
      <alignment horizontal="left" vertical="top"/>
      <protection hidden="1"/>
    </xf>
    <xf numFmtId="0" fontId="3" fillId="5" borderId="0" xfId="0" applyFont="1" applyFill="1" applyAlignment="1" applyProtection="1">
      <alignment horizontal="left" vertical="top"/>
      <protection hidden="1"/>
    </xf>
    <xf numFmtId="0" fontId="3" fillId="5" borderId="0" xfId="12" applyFont="1" applyFill="1" applyAlignment="1" applyProtection="1">
      <alignment horizontal="centerContinuous"/>
    </xf>
    <xf numFmtId="0" fontId="2" fillId="5" borderId="0" xfId="12" applyFont="1" applyFill="1" applyBorder="1" applyAlignment="1" applyProtection="1">
      <alignment horizontal="center" vertical="center" wrapText="1"/>
    </xf>
    <xf numFmtId="0" fontId="3" fillId="5" borderId="0" xfId="11" applyFont="1" applyFill="1" applyAlignment="1" applyProtection="1">
      <alignment wrapText="1"/>
    </xf>
    <xf numFmtId="1" fontId="3" fillId="5" borderId="0" xfId="11" applyNumberFormat="1" applyFont="1" applyFill="1" applyAlignment="1" applyProtection="1">
      <alignment wrapText="1"/>
    </xf>
    <xf numFmtId="0" fontId="3" fillId="5" borderId="0" xfId="11" applyFont="1" applyFill="1" applyBorder="1" applyAlignment="1" applyProtection="1">
      <alignment wrapText="1"/>
    </xf>
    <xf numFmtId="49" fontId="3" fillId="5" borderId="0" xfId="11" applyNumberFormat="1" applyFont="1" applyFill="1" applyBorder="1" applyAlignment="1" applyProtection="1">
      <alignment wrapText="1"/>
    </xf>
    <xf numFmtId="1" fontId="3" fillId="5" borderId="0" xfId="11" applyNumberFormat="1" applyFont="1" applyFill="1" applyBorder="1" applyAlignment="1" applyProtection="1">
      <alignment wrapText="1"/>
    </xf>
    <xf numFmtId="0" fontId="12" fillId="5" borderId="0" xfId="11" applyFont="1" applyFill="1" applyAlignment="1" applyProtection="1">
      <alignment wrapText="1"/>
    </xf>
    <xf numFmtId="14" fontId="3" fillId="5" borderId="0" xfId="0" applyNumberFormat="1" applyFont="1" applyFill="1" applyAlignment="1" applyProtection="1">
      <alignment vertical="center" wrapText="1"/>
    </xf>
    <xf numFmtId="14" fontId="2" fillId="5" borderId="0" xfId="11" applyNumberFormat="1" applyFont="1" applyFill="1" applyAlignment="1" applyProtection="1">
      <alignment horizontal="center" vertical="center" wrapText="1"/>
    </xf>
    <xf numFmtId="14" fontId="3" fillId="5" borderId="0" xfId="10" applyNumberFormat="1" applyFont="1" applyFill="1" applyAlignment="1" applyProtection="1">
      <alignment horizontal="center" vertical="center" wrapText="1"/>
    </xf>
    <xf numFmtId="14" fontId="3" fillId="5" borderId="0" xfId="12" applyNumberFormat="1" applyFont="1" applyFill="1" applyBorder="1" applyProtection="1"/>
    <xf numFmtId="14" fontId="3" fillId="5" borderId="0" xfId="0" applyNumberFormat="1" applyFont="1" applyFill="1" applyProtection="1"/>
    <xf numFmtId="14" fontId="3" fillId="5" borderId="0" xfId="11" applyNumberFormat="1" applyFont="1" applyFill="1" applyAlignment="1" applyProtection="1">
      <alignment wrapText="1"/>
    </xf>
    <xf numFmtId="0" fontId="2" fillId="0" borderId="34" xfId="14" applyFont="1" applyBorder="1" applyAlignment="1" applyProtection="1">
      <alignment horizontal="centerContinuous" vertical="center" wrapText="1"/>
    </xf>
    <xf numFmtId="0" fontId="3" fillId="0" borderId="35" xfId="14" applyFont="1" applyBorder="1" applyAlignment="1" applyProtection="1">
      <alignment horizontal="centerContinuous" vertical="center" wrapText="1"/>
    </xf>
    <xf numFmtId="0" fontId="2" fillId="0" borderId="27" xfId="14" applyFont="1" applyBorder="1" applyAlignment="1" applyProtection="1">
      <alignment horizontal="centerContinuous" vertical="center"/>
    </xf>
    <xf numFmtId="0" fontId="2" fillId="0" borderId="36" xfId="14" applyFont="1" applyBorder="1" applyAlignment="1" applyProtection="1">
      <alignment horizontal="centerContinuous" vertical="center"/>
    </xf>
    <xf numFmtId="0" fontId="3" fillId="0" borderId="4" xfId="14" applyFont="1" applyBorder="1" applyAlignment="1" applyProtection="1">
      <alignment horizontal="right" vertical="center" wrapText="1"/>
    </xf>
    <xf numFmtId="14" fontId="3" fillId="4" borderId="6" xfId="14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22" xfId="14" applyFont="1" applyBorder="1" applyAlignment="1" applyProtection="1">
      <alignment horizontal="left" vertical="center" wrapText="1"/>
    </xf>
    <xf numFmtId="0" fontId="3" fillId="0" borderId="37" xfId="14" applyFont="1" applyBorder="1" applyAlignment="1" applyProtection="1">
      <alignment horizontal="left" vertical="center" wrapText="1"/>
    </xf>
    <xf numFmtId="0" fontId="2" fillId="0" borderId="27" xfId="14" applyFont="1" applyBorder="1" applyAlignment="1" applyProtection="1">
      <alignment horizontal="centerContinuous" vertical="center" wrapText="1"/>
    </xf>
    <xf numFmtId="0" fontId="2" fillId="0" borderId="36" xfId="14" applyFont="1" applyBorder="1" applyAlignment="1" applyProtection="1">
      <alignment horizontal="centerContinuous" vertical="center" wrapText="1"/>
    </xf>
    <xf numFmtId="49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4" xfId="14" applyFont="1" applyBorder="1" applyAlignment="1" applyProtection="1">
      <alignment horizontal="right"/>
    </xf>
    <xf numFmtId="49" fontId="3" fillId="4" borderId="6" xfId="14" applyNumberFormat="1" applyFont="1" applyFill="1" applyBorder="1" applyProtection="1">
      <protection locked="0"/>
    </xf>
    <xf numFmtId="0" fontId="3" fillId="4" borderId="6" xfId="14" applyNumberFormat="1" applyFont="1" applyFill="1" applyBorder="1" applyAlignment="1" applyProtection="1">
      <alignment horizontal="left" vertical="center" wrapText="1"/>
      <protection locked="0"/>
    </xf>
    <xf numFmtId="0" fontId="3" fillId="0" borderId="13" xfId="14" applyFont="1" applyBorder="1" applyAlignment="1" applyProtection="1">
      <alignment horizontal="right"/>
    </xf>
    <xf numFmtId="49" fontId="3" fillId="4" borderId="12" xfId="14" applyNumberFormat="1" applyFont="1" applyFill="1" applyBorder="1" applyProtection="1"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28" fillId="0" borderId="18" xfId="14" applyFont="1" applyBorder="1" applyAlignment="1" applyProtection="1">
      <alignment horizontal="centerContinuous" vertical="center" wrapText="1"/>
    </xf>
    <xf numFmtId="0" fontId="3" fillId="0" borderId="38" xfId="14" applyFont="1" applyBorder="1" applyAlignment="1" applyProtection="1">
      <alignment horizontal="centerContinuous" vertical="center" wrapText="1"/>
    </xf>
    <xf numFmtId="49" fontId="28" fillId="0" borderId="18" xfId="14" applyNumberFormat="1" applyFont="1" applyFill="1" applyBorder="1" applyAlignment="1" applyProtection="1">
      <alignment horizontal="centerContinuous"/>
    </xf>
    <xf numFmtId="0" fontId="27" fillId="0" borderId="18" xfId="0" applyFont="1" applyBorder="1" applyProtection="1"/>
    <xf numFmtId="0" fontId="27" fillId="0" borderId="39" xfId="0" applyFont="1" applyBorder="1" applyProtection="1"/>
    <xf numFmtId="0" fontId="3" fillId="0" borderId="40" xfId="14" applyFont="1" applyFill="1" applyBorder="1" applyAlignment="1" applyProtection="1">
      <alignment horizontal="centerContinuous" vertical="center" wrapText="1"/>
    </xf>
    <xf numFmtId="14" fontId="3" fillId="0" borderId="38" xfId="14" applyNumberFormat="1" applyFont="1" applyBorder="1" applyAlignment="1" applyProtection="1">
      <alignment horizontal="centerContinuous" vertical="center" wrapText="1"/>
    </xf>
    <xf numFmtId="0" fontId="29" fillId="0" borderId="38" xfId="14" applyFont="1" applyFill="1" applyBorder="1" applyAlignment="1" applyProtection="1">
      <alignment horizontal="centerContinuous" vertical="center" wrapText="1"/>
    </xf>
    <xf numFmtId="3" fontId="3" fillId="0" borderId="15" xfId="5" applyNumberFormat="1" applyFont="1" applyBorder="1" applyAlignment="1" applyProtection="1">
      <alignment horizontal="right" vertical="center" wrapText="1"/>
    </xf>
    <xf numFmtId="3" fontId="3" fillId="0" borderId="15" xfId="5" applyNumberFormat="1" applyFont="1" applyFill="1" applyBorder="1" applyAlignment="1" applyProtection="1">
      <alignment horizontal="right" vertical="center" wrapText="1"/>
    </xf>
    <xf numFmtId="3" fontId="3" fillId="0" borderId="41" xfId="5" applyNumberFormat="1" applyFont="1" applyBorder="1" applyAlignment="1" applyProtection="1">
      <alignment horizontal="right"/>
    </xf>
    <xf numFmtId="3" fontId="3" fillId="0" borderId="7" xfId="5" applyNumberFormat="1" applyFont="1" applyBorder="1" applyAlignment="1" applyProtection="1">
      <alignment horizontal="righ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3" fontId="3" fillId="0" borderId="8" xfId="5" applyNumberFormat="1" applyFont="1" applyBorder="1" applyAlignment="1" applyProtection="1">
      <alignment horizontal="right"/>
    </xf>
    <xf numFmtId="0" fontId="2" fillId="0" borderId="1" xfId="5" applyFont="1" applyBorder="1" applyAlignment="1" applyProtection="1">
      <alignment horizontal="center" vertical="center" wrapText="1"/>
    </xf>
    <xf numFmtId="0" fontId="2" fillId="0" borderId="42" xfId="6" applyFont="1" applyBorder="1" applyAlignment="1" applyProtection="1">
      <alignment horizontal="centerContinuous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28" xfId="6" applyFont="1" applyBorder="1" applyAlignment="1" applyProtection="1">
      <alignment horizontal="centerContinuous" vertical="center" wrapText="1"/>
    </xf>
    <xf numFmtId="0" fontId="2" fillId="0" borderId="4" xfId="6" applyFont="1" applyBorder="1" applyAlignment="1" applyProtection="1">
      <alignment horizontal="left" vertical="center" wrapText="1"/>
    </xf>
    <xf numFmtId="0" fontId="3" fillId="0" borderId="4" xfId="6" applyFont="1" applyBorder="1" applyAlignment="1" applyProtection="1">
      <alignment horizontal="left" vertical="center" wrapText="1"/>
    </xf>
    <xf numFmtId="0" fontId="9" fillId="0" borderId="4" xfId="6" applyFont="1" applyBorder="1" applyAlignment="1" applyProtection="1">
      <alignment horizontal="right" vertical="center" wrapText="1"/>
    </xf>
    <xf numFmtId="0" fontId="3" fillId="0" borderId="4" xfId="6" applyFont="1" applyFill="1" applyBorder="1" applyAlignment="1" applyProtection="1">
      <alignment vertical="center" wrapText="1"/>
    </xf>
    <xf numFmtId="0" fontId="9" fillId="0" borderId="13" xfId="6" applyFont="1" applyBorder="1" applyAlignment="1" applyProtection="1">
      <alignment horizontal="right" vertical="center" wrapText="1"/>
    </xf>
    <xf numFmtId="0" fontId="2" fillId="0" borderId="23" xfId="5" applyFont="1" applyBorder="1" applyAlignment="1" applyProtection="1">
      <alignment horizontal="left" vertical="center" wrapText="1"/>
    </xf>
    <xf numFmtId="0" fontId="3" fillId="0" borderId="23" xfId="5" applyFont="1" applyBorder="1" applyAlignment="1" applyProtection="1">
      <alignment horizontal="left" vertical="center" wrapText="1"/>
    </xf>
    <xf numFmtId="0" fontId="9" fillId="0" borderId="23" xfId="5" applyFont="1" applyBorder="1" applyAlignment="1" applyProtection="1">
      <alignment horizontal="right" vertical="center" wrapText="1"/>
    </xf>
    <xf numFmtId="0" fontId="2" fillId="0" borderId="4" xfId="5" applyFont="1" applyBorder="1" applyAlignment="1" applyProtection="1">
      <alignment horizontal="left" vertical="center" wrapText="1"/>
    </xf>
    <xf numFmtId="0" fontId="3" fillId="0" borderId="4" xfId="5" applyFont="1" applyBorder="1" applyAlignment="1" applyProtection="1">
      <alignment horizontal="left" vertical="center" wrapText="1"/>
    </xf>
    <xf numFmtId="0" fontId="3" fillId="0" borderId="13" xfId="5" applyFont="1" applyBorder="1" applyAlignment="1" applyProtection="1">
      <alignment horizontal="left" vertical="center" wrapText="1"/>
    </xf>
    <xf numFmtId="0" fontId="2" fillId="0" borderId="21" xfId="5" applyFont="1" applyBorder="1" applyAlignment="1" applyProtection="1">
      <alignment horizontal="left" vertical="center" wrapText="1"/>
    </xf>
    <xf numFmtId="0" fontId="2" fillId="0" borderId="13" xfId="5" applyFont="1" applyBorder="1" applyAlignment="1" applyProtection="1">
      <alignment horizontal="left" vertical="center" wrapText="1"/>
    </xf>
    <xf numFmtId="0" fontId="2" fillId="0" borderId="1" xfId="5" applyFont="1" applyBorder="1" applyAlignment="1" applyProtection="1">
      <alignment horizontal="left" vertical="center" wrapText="1"/>
    </xf>
    <xf numFmtId="0" fontId="3" fillId="0" borderId="4" xfId="5" applyFont="1" applyBorder="1" applyAlignment="1" applyProtection="1">
      <alignment vertical="center" wrapText="1"/>
    </xf>
    <xf numFmtId="0" fontId="2" fillId="0" borderId="13" xfId="5" applyFont="1" applyBorder="1" applyAlignment="1" applyProtection="1">
      <alignment horizontal="right" vertical="center" wrapText="1"/>
    </xf>
    <xf numFmtId="0" fontId="2" fillId="0" borderId="20" xfId="5" applyFont="1" applyBorder="1" applyAlignment="1" applyProtection="1">
      <alignment horizontal="left" vertical="center" wrapText="1"/>
    </xf>
    <xf numFmtId="0" fontId="2" fillId="0" borderId="10" xfId="5" applyFont="1" applyBorder="1" applyAlignment="1" applyProtection="1">
      <alignment horizontal="left" vertical="center" wrapText="1"/>
    </xf>
    <xf numFmtId="0" fontId="3" fillId="0" borderId="4" xfId="5" quotePrefix="1" applyFont="1" applyBorder="1" applyAlignment="1" applyProtection="1">
      <alignment horizontal="left" vertical="center" wrapText="1"/>
    </xf>
    <xf numFmtId="0" fontId="9" fillId="0" borderId="13" xfId="5" applyFont="1" applyBorder="1" applyAlignment="1" applyProtection="1">
      <alignment horizontal="right" vertical="center" wrapText="1"/>
    </xf>
    <xf numFmtId="0" fontId="2" fillId="0" borderId="30" xfId="5" applyFont="1" applyBorder="1" applyAlignment="1" applyProtection="1">
      <alignment horizontal="left" vertical="center" wrapText="1"/>
    </xf>
    <xf numFmtId="0" fontId="2" fillId="0" borderId="10" xfId="5" applyFont="1" applyBorder="1" applyAlignment="1" applyProtection="1">
      <alignment horizontal="center" vertical="center" wrapText="1"/>
    </xf>
    <xf numFmtId="0" fontId="3" fillId="0" borderId="1" xfId="5" applyFont="1" applyBorder="1" applyAlignment="1" applyProtection="1">
      <alignment horizontal="left" vertical="center" wrapText="1"/>
    </xf>
    <xf numFmtId="0" fontId="9" fillId="0" borderId="30" xfId="5" applyFont="1" applyBorder="1" applyAlignment="1" applyProtection="1">
      <alignment horizontal="left" vertical="center" wrapText="1"/>
    </xf>
    <xf numFmtId="0" fontId="2" fillId="0" borderId="2" xfId="8" applyFont="1" applyBorder="1" applyAlignment="1" applyProtection="1">
      <alignment horizontal="centerContinuous" vertical="center" wrapText="1"/>
    </xf>
    <xf numFmtId="0" fontId="2" fillId="0" borderId="5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vertical="justify" wrapText="1"/>
    </xf>
    <xf numFmtId="0" fontId="3" fillId="0" borderId="5" xfId="8" applyFont="1" applyBorder="1" applyProtection="1"/>
    <xf numFmtId="0" fontId="3" fillId="0" borderId="5" xfId="8" applyFont="1" applyBorder="1" applyAlignment="1" applyProtection="1">
      <alignment wrapText="1"/>
    </xf>
    <xf numFmtId="0" fontId="3" fillId="0" borderId="5" xfId="8" applyFont="1" applyBorder="1" applyAlignment="1" applyProtection="1">
      <alignment vertical="center" wrapText="1"/>
    </xf>
    <xf numFmtId="0" fontId="9" fillId="0" borderId="5" xfId="8" applyFont="1" applyBorder="1" applyAlignment="1" applyProtection="1">
      <alignment horizontal="right"/>
    </xf>
    <xf numFmtId="0" fontId="2" fillId="0" borderId="5" xfId="8" applyFont="1" applyBorder="1" applyAlignment="1" applyProtection="1">
      <alignment horizontal="left"/>
    </xf>
    <xf numFmtId="0" fontId="2" fillId="0" borderId="5" xfId="8" applyFont="1" applyBorder="1" applyAlignment="1" applyProtection="1">
      <alignment vertical="justify" wrapText="1"/>
    </xf>
    <xf numFmtId="0" fontId="3" fillId="0" borderId="5" xfId="8" applyFont="1" applyBorder="1" applyAlignment="1" applyProtection="1">
      <alignment horizontal="left" vertical="center" wrapText="1"/>
    </xf>
    <xf numFmtId="0" fontId="2" fillId="0" borderId="14" xfId="8" applyFont="1" applyBorder="1" applyAlignment="1" applyProtection="1">
      <alignment vertical="justify" wrapText="1"/>
    </xf>
    <xf numFmtId="0" fontId="5" fillId="0" borderId="5" xfId="8" applyFont="1" applyBorder="1" applyAlignment="1" applyProtection="1">
      <alignment vertical="justify"/>
    </xf>
    <xf numFmtId="0" fontId="3" fillId="0" borderId="5" xfId="8" applyFont="1" applyBorder="1" applyAlignment="1" applyProtection="1">
      <alignment vertical="justify"/>
    </xf>
    <xf numFmtId="0" fontId="2" fillId="0" borderId="5" xfId="8" applyFont="1" applyBorder="1" applyProtection="1"/>
    <xf numFmtId="0" fontId="2" fillId="0" borderId="11" xfId="8" applyFont="1" applyBorder="1" applyProtection="1"/>
    <xf numFmtId="0" fontId="18" fillId="5" borderId="0" xfId="10" applyFont="1" applyFill="1" applyBorder="1" applyAlignment="1" applyProtection="1">
      <alignment horizontal="centerContinuous" vertical="center"/>
      <protection hidden="1"/>
    </xf>
    <xf numFmtId="0" fontId="19" fillId="5" borderId="0" xfId="10" applyFont="1" applyFill="1" applyBorder="1" applyAlignment="1" applyProtection="1">
      <alignment horizontal="centerContinuous" vertical="center"/>
      <protection hidden="1"/>
    </xf>
    <xf numFmtId="0" fontId="18" fillId="5" borderId="0" xfId="10" applyFont="1" applyFill="1" applyAlignment="1" applyProtection="1">
      <alignment horizontal="centerContinuous" vertical="center"/>
      <protection hidden="1"/>
    </xf>
    <xf numFmtId="0" fontId="20" fillId="5" borderId="0" xfId="0" applyFont="1" applyFill="1" applyAlignment="1" applyProtection="1">
      <alignment horizontal="centerContinuous" vertical="center"/>
    </xf>
    <xf numFmtId="0" fontId="20" fillId="5" borderId="0" xfId="9" applyFont="1" applyFill="1" applyAlignment="1" applyProtection="1">
      <alignment horizontal="centerContinuous"/>
    </xf>
    <xf numFmtId="0" fontId="20" fillId="5" borderId="0" xfId="9" applyFont="1" applyFill="1" applyProtection="1"/>
    <xf numFmtId="0" fontId="21" fillId="5" borderId="0" xfId="0" applyFont="1" applyFill="1" applyAlignment="1" applyProtection="1">
      <alignment horizontal="right" vertical="center"/>
    </xf>
    <xf numFmtId="0" fontId="19" fillId="5" borderId="0" xfId="10" applyFont="1" applyFill="1" applyBorder="1" applyAlignment="1" applyProtection="1">
      <alignment vertical="center"/>
      <protection hidden="1"/>
    </xf>
    <xf numFmtId="0" fontId="18" fillId="5" borderId="0" xfId="10" applyFont="1" applyFill="1" applyAlignment="1" applyProtection="1">
      <alignment vertical="center"/>
      <protection hidden="1"/>
    </xf>
    <xf numFmtId="0" fontId="20" fillId="5" borderId="0" xfId="0" applyFont="1" applyFill="1" applyAlignment="1" applyProtection="1">
      <alignment vertical="center"/>
    </xf>
    <xf numFmtId="0" fontId="20" fillId="5" borderId="0" xfId="9" applyFont="1" applyFill="1" applyAlignment="1" applyProtection="1"/>
    <xf numFmtId="0" fontId="18" fillId="5" borderId="0" xfId="10" applyFont="1" applyFill="1" applyBorder="1" applyAlignment="1" applyProtection="1">
      <alignment horizontal="centerContinuous" vertical="center" wrapText="1"/>
    </xf>
    <xf numFmtId="0" fontId="19" fillId="5" borderId="0" xfId="10" applyFont="1" applyFill="1" applyBorder="1" applyAlignment="1" applyProtection="1">
      <alignment horizontal="centerContinuous" vertical="center" wrapText="1"/>
    </xf>
    <xf numFmtId="0" fontId="18" fillId="5" borderId="0" xfId="10" applyFont="1" applyFill="1" applyAlignment="1" applyProtection="1">
      <alignment horizontal="centerContinuous" vertical="center" wrapText="1"/>
    </xf>
    <xf numFmtId="0" fontId="20" fillId="5" borderId="0" xfId="9" applyFont="1" applyFill="1" applyAlignment="1" applyProtection="1">
      <alignment horizontal="centerContinuous" vertical="center"/>
    </xf>
    <xf numFmtId="0" fontId="20" fillId="5" borderId="0" xfId="10" applyFont="1" applyFill="1" applyBorder="1" applyAlignment="1" applyProtection="1">
      <alignment horizontal="right" vertical="top"/>
    </xf>
    <xf numFmtId="0" fontId="20" fillId="5" borderId="0" xfId="10" applyFont="1" applyFill="1" applyBorder="1" applyAlignment="1" applyProtection="1">
      <alignment vertical="top"/>
    </xf>
    <xf numFmtId="0" fontId="20" fillId="5" borderId="0" xfId="0" applyFont="1" applyFill="1" applyProtection="1"/>
    <xf numFmtId="0" fontId="20" fillId="5" borderId="0" xfId="10" applyFont="1" applyFill="1" applyBorder="1" applyAlignment="1" applyProtection="1">
      <alignment horizontal="left" vertical="top"/>
    </xf>
    <xf numFmtId="0" fontId="20" fillId="5" borderId="0" xfId="0" applyFont="1" applyFill="1" applyAlignment="1" applyProtection="1">
      <alignment horizontal="left"/>
    </xf>
    <xf numFmtId="0" fontId="18" fillId="5" borderId="0" xfId="10" applyFont="1" applyFill="1" applyAlignment="1" applyProtection="1">
      <alignment horizontal="right" vertical="center" wrapText="1"/>
    </xf>
    <xf numFmtId="0" fontId="18" fillId="0" borderId="5" xfId="7" applyFont="1" applyBorder="1" applyAlignment="1" applyProtection="1">
      <alignment horizontal="center" vertical="center" wrapText="1"/>
    </xf>
    <xf numFmtId="49" fontId="18" fillId="0" borderId="5" xfId="7" applyNumberFormat="1" applyFont="1" applyBorder="1" applyAlignment="1" applyProtection="1">
      <alignment horizontal="center" vertical="center" wrapText="1"/>
    </xf>
    <xf numFmtId="0" fontId="18" fillId="5" borderId="0" xfId="9" applyFont="1" applyFill="1" applyBorder="1" applyProtection="1"/>
    <xf numFmtId="0" fontId="18" fillId="0" borderId="0" xfId="9" applyFont="1" applyProtection="1"/>
    <xf numFmtId="0" fontId="20" fillId="0" borderId="5" xfId="7" applyFont="1" applyBorder="1" applyAlignment="1" applyProtection="1">
      <alignment horizontal="center" vertical="center" wrapText="1"/>
    </xf>
    <xf numFmtId="49" fontId="20" fillId="0" borderId="5" xfId="7" applyNumberFormat="1" applyFont="1" applyBorder="1" applyAlignment="1" applyProtection="1">
      <alignment horizontal="center" vertical="center" wrapText="1"/>
    </xf>
    <xf numFmtId="0" fontId="18" fillId="5" borderId="0" xfId="9" applyFont="1" applyFill="1" applyProtection="1"/>
    <xf numFmtId="0" fontId="18" fillId="0" borderId="5" xfId="7" applyFont="1" applyBorder="1" applyAlignment="1" applyProtection="1">
      <alignment horizontal="left" vertical="center" wrapText="1"/>
    </xf>
    <xf numFmtId="49" fontId="18" fillId="0" borderId="5" xfId="7" applyNumberFormat="1" applyFont="1" applyBorder="1" applyAlignment="1" applyProtection="1">
      <alignment horizontal="left" vertical="center" wrapText="1"/>
    </xf>
    <xf numFmtId="3" fontId="18" fillId="0" borderId="5" xfId="7" applyNumberFormat="1" applyFont="1" applyBorder="1" applyAlignment="1" applyProtection="1">
      <alignment horizontal="right" vertical="center" wrapText="1"/>
    </xf>
    <xf numFmtId="0" fontId="20" fillId="0" borderId="0" xfId="9" applyFont="1" applyProtection="1"/>
    <xf numFmtId="0" fontId="18" fillId="0" borderId="5" xfId="7" applyFont="1" applyBorder="1" applyAlignment="1" applyProtection="1">
      <alignment horizontal="left" vertical="center"/>
    </xf>
    <xf numFmtId="0" fontId="20" fillId="6" borderId="5" xfId="7" applyFont="1" applyFill="1" applyBorder="1" applyAlignment="1" applyProtection="1">
      <alignment horizontal="left" vertical="center" wrapText="1"/>
      <protection locked="0"/>
    </xf>
    <xf numFmtId="49" fontId="20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20" fillId="4" borderId="14" xfId="10" applyNumberFormat="1" applyFont="1" applyFill="1" applyBorder="1" applyAlignment="1" applyProtection="1">
      <alignment vertical="top"/>
      <protection locked="0"/>
    </xf>
    <xf numFmtId="0" fontId="22" fillId="0" borderId="5" xfId="7" applyFont="1" applyBorder="1" applyAlignment="1" applyProtection="1">
      <alignment horizontal="right" vertical="center" wrapText="1"/>
    </xf>
    <xf numFmtId="49" fontId="22" fillId="0" borderId="5" xfId="7" applyNumberFormat="1" applyFont="1" applyBorder="1" applyAlignment="1" applyProtection="1">
      <alignment horizontal="center" vertical="center" wrapText="1"/>
    </xf>
    <xf numFmtId="3" fontId="18" fillId="0" borderId="5" xfId="9" applyNumberFormat="1" applyFont="1" applyBorder="1" applyProtection="1"/>
    <xf numFmtId="3" fontId="22" fillId="0" borderId="5" xfId="7" applyNumberFormat="1" applyFont="1" applyBorder="1" applyAlignment="1" applyProtection="1">
      <alignment horizontal="right" vertical="center" wrapText="1"/>
    </xf>
    <xf numFmtId="49" fontId="18" fillId="0" borderId="5" xfId="7" applyNumberFormat="1" applyFont="1" applyBorder="1" applyAlignment="1" applyProtection="1">
      <alignment horizontal="center" vertical="center"/>
    </xf>
    <xf numFmtId="3" fontId="18" fillId="0" borderId="5" xfId="7" applyNumberFormat="1" applyFont="1" applyBorder="1" applyAlignment="1" applyProtection="1">
      <alignment horizontal="right" vertical="center"/>
    </xf>
    <xf numFmtId="0" fontId="22" fillId="0" borderId="5" xfId="7" applyFont="1" applyBorder="1" applyAlignment="1" applyProtection="1">
      <alignment horizontal="left" vertical="center" wrapText="1"/>
    </xf>
    <xf numFmtId="3" fontId="20" fillId="0" borderId="5" xfId="7" applyNumberFormat="1" applyFont="1" applyBorder="1" applyAlignment="1" applyProtection="1">
      <alignment horizontal="right" vertical="center" wrapText="1"/>
    </xf>
    <xf numFmtId="49" fontId="22" fillId="0" borderId="5" xfId="7" applyNumberFormat="1" applyFont="1" applyBorder="1" applyAlignment="1" applyProtection="1">
      <alignment horizontal="center" vertical="center"/>
    </xf>
    <xf numFmtId="49" fontId="21" fillId="0" borderId="5" xfId="7" applyNumberFormat="1" applyFont="1" applyBorder="1" applyAlignment="1" applyProtection="1">
      <alignment horizontal="center" vertical="center"/>
    </xf>
    <xf numFmtId="0" fontId="20" fillId="5" borderId="0" xfId="10" applyFont="1" applyFill="1" applyAlignment="1" applyProtection="1">
      <alignment vertical="top" wrapText="1"/>
      <protection locked="0"/>
    </xf>
    <xf numFmtId="0" fontId="20" fillId="5" borderId="0" xfId="10" applyFont="1" applyFill="1" applyAlignment="1" applyProtection="1">
      <alignment horizontal="left" vertical="top" wrapText="1"/>
    </xf>
    <xf numFmtId="0" fontId="20" fillId="5" borderId="0" xfId="10" applyFont="1" applyFill="1" applyAlignment="1" applyProtection="1">
      <alignment vertical="top" wrapText="1"/>
    </xf>
    <xf numFmtId="0" fontId="20" fillId="5" borderId="0" xfId="10" applyFont="1" applyFill="1" applyAlignment="1" applyProtection="1">
      <alignment vertical="top"/>
    </xf>
    <xf numFmtId="49" fontId="20" fillId="5" borderId="0" xfId="9" applyNumberFormat="1" applyFont="1" applyFill="1" applyProtection="1"/>
    <xf numFmtId="49" fontId="20" fillId="0" borderId="0" xfId="9" applyNumberFormat="1" applyFont="1" applyProtection="1"/>
    <xf numFmtId="0" fontId="2" fillId="0" borderId="43" xfId="13" applyFont="1" applyBorder="1" applyAlignment="1">
      <alignment horizontal="centerContinuous" vertical="center" wrapText="1"/>
    </xf>
    <xf numFmtId="49" fontId="2" fillId="0" borderId="43" xfId="13" applyNumberFormat="1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0" borderId="28" xfId="13" applyFont="1" applyBorder="1" applyAlignment="1">
      <alignment horizontal="centerContinuous" vertical="center" wrapText="1"/>
    </xf>
    <xf numFmtId="0" fontId="2" fillId="0" borderId="7" xfId="13" applyFont="1" applyBorder="1" applyAlignment="1">
      <alignment horizontal="left" vertical="center" wrapText="1"/>
    </xf>
    <xf numFmtId="0" fontId="2" fillId="0" borderId="7" xfId="13" applyFont="1" applyBorder="1" applyAlignment="1">
      <alignment horizontal="centerContinuous" vertical="center" wrapText="1"/>
    </xf>
    <xf numFmtId="0" fontId="2" fillId="2" borderId="7" xfId="13" applyFont="1" applyFill="1" applyBorder="1" applyAlignment="1">
      <alignment horizontal="centerContinuous" vertical="center" wrapText="1"/>
    </xf>
    <xf numFmtId="0" fontId="2" fillId="0" borderId="44" xfId="13" applyFont="1" applyBorder="1" applyAlignment="1">
      <alignment horizontal="center" vertical="center" wrapText="1"/>
    </xf>
    <xf numFmtId="49" fontId="2" fillId="0" borderId="44" xfId="13" applyNumberFormat="1" applyFont="1" applyBorder="1" applyAlignment="1">
      <alignment horizontal="centerContinuous" vertical="center" wrapText="1"/>
    </xf>
    <xf numFmtId="0" fontId="2" fillId="0" borderId="45" xfId="13" applyFont="1" applyBorder="1" applyAlignment="1">
      <alignment horizontal="centerContinuous" vertical="center" wrapText="1"/>
    </xf>
    <xf numFmtId="0" fontId="2" fillId="0" borderId="46" xfId="13" applyFont="1" applyBorder="1" applyAlignment="1">
      <alignment horizontal="centerContinuous" vertical="center" wrapText="1"/>
    </xf>
    <xf numFmtId="0" fontId="2" fillId="0" borderId="15" xfId="13" applyFont="1" applyBorder="1" applyAlignment="1">
      <alignment horizontal="centerContinuous" vertical="center" wrapText="1"/>
    </xf>
    <xf numFmtId="0" fontId="2" fillId="0" borderId="43" xfId="13" applyFont="1" applyBorder="1" applyAlignment="1">
      <alignment horizontal="left" vertical="center" wrapText="1"/>
    </xf>
    <xf numFmtId="0" fontId="2" fillId="2" borderId="45" xfId="13" applyFont="1" applyFill="1" applyBorder="1" applyAlignment="1">
      <alignment horizontal="center" vertical="center" wrapText="1"/>
    </xf>
    <xf numFmtId="0" fontId="2" fillId="0" borderId="31" xfId="13" applyFont="1" applyBorder="1" applyAlignment="1">
      <alignment horizontal="centerContinuous" vertical="center" wrapText="1"/>
    </xf>
    <xf numFmtId="0" fontId="23" fillId="0" borderId="31" xfId="0" applyFont="1" applyBorder="1" applyAlignment="1">
      <alignment horizontal="centerContinuous" vertical="center" wrapText="1"/>
    </xf>
    <xf numFmtId="0" fontId="2" fillId="0" borderId="33" xfId="13" applyFont="1" applyBorder="1" applyAlignment="1">
      <alignment horizontal="centerContinuous" vertical="center" wrapText="1"/>
    </xf>
    <xf numFmtId="0" fontId="2" fillId="0" borderId="5" xfId="13" applyFont="1" applyBorder="1" applyAlignment="1">
      <alignment horizontal="center" vertical="center" wrapText="1"/>
    </xf>
    <xf numFmtId="0" fontId="23" fillId="0" borderId="31" xfId="0" applyFont="1" applyBorder="1" applyAlignment="1">
      <alignment vertical="center" wrapText="1"/>
    </xf>
    <xf numFmtId="0" fontId="2" fillId="2" borderId="15" xfId="13" applyFont="1" applyFill="1" applyBorder="1" applyAlignment="1">
      <alignment horizontal="centerContinuous" vertical="center" wrapText="1"/>
    </xf>
    <xf numFmtId="0" fontId="2" fillId="0" borderId="5" xfId="13" applyFont="1" applyBorder="1" applyAlignment="1">
      <alignment vertical="center" wrapText="1"/>
    </xf>
    <xf numFmtId="0" fontId="3" fillId="0" borderId="5" xfId="13" applyFont="1" applyBorder="1" applyAlignment="1">
      <alignment vertical="center" wrapText="1"/>
    </xf>
    <xf numFmtId="0" fontId="3" fillId="0" borderId="5" xfId="13" applyFont="1" applyBorder="1" applyAlignment="1">
      <alignment wrapText="1"/>
    </xf>
    <xf numFmtId="0" fontId="5" fillId="5" borderId="0" xfId="11" applyFont="1" applyFill="1" applyAlignment="1" applyProtection="1">
      <alignment horizontal="left" wrapText="1"/>
    </xf>
    <xf numFmtId="0" fontId="2" fillId="5" borderId="0" xfId="0" applyFont="1" applyFill="1" applyBorder="1" applyAlignment="1" applyProtection="1">
      <alignment horizontal="left" vertical="top"/>
    </xf>
    <xf numFmtId="0" fontId="30" fillId="5" borderId="0" xfId="0" applyFont="1" applyFill="1" applyBorder="1" applyAlignment="1" applyProtection="1">
      <alignment horizontal="left" vertical="top"/>
    </xf>
    <xf numFmtId="0" fontId="28" fillId="5" borderId="0" xfId="0" applyFont="1" applyFill="1" applyBorder="1" applyAlignment="1" applyProtection="1">
      <alignment horizontal="left" vertical="top"/>
    </xf>
    <xf numFmtId="3" fontId="9" fillId="0" borderId="5" xfId="10" applyNumberFormat="1" applyFont="1" applyBorder="1" applyAlignment="1">
      <alignment vertical="top" wrapText="1"/>
    </xf>
    <xf numFmtId="3" fontId="9" fillId="0" borderId="6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 wrapText="1"/>
    </xf>
    <xf numFmtId="3" fontId="2" fillId="0" borderId="7" xfId="10" applyNumberFormat="1" applyFont="1" applyBorder="1" applyAlignment="1">
      <alignment vertical="top" wrapText="1"/>
    </xf>
    <xf numFmtId="3" fontId="2" fillId="0" borderId="8" xfId="10" applyNumberFormat="1" applyFont="1" applyBorder="1" applyAlignment="1">
      <alignment vertical="top" wrapText="1"/>
    </xf>
    <xf numFmtId="3" fontId="3" fillId="2" borderId="2" xfId="4" applyNumberFormat="1" applyFont="1" applyFill="1" applyBorder="1" applyAlignment="1">
      <alignment vertical="top" wrapText="1"/>
    </xf>
    <xf numFmtId="3" fontId="3" fillId="2" borderId="3" xfId="4" applyNumberFormat="1" applyFont="1" applyFill="1" applyBorder="1" applyAlignment="1">
      <alignment vertical="top" wrapText="1"/>
    </xf>
    <xf numFmtId="3" fontId="3" fillId="2" borderId="5" xfId="4" applyNumberFormat="1" applyFont="1" applyFill="1" applyBorder="1" applyAlignment="1">
      <alignment vertical="top" wrapText="1"/>
    </xf>
    <xf numFmtId="3" fontId="3" fillId="2" borderId="6" xfId="4" applyNumberFormat="1" applyFont="1" applyFill="1" applyBorder="1" applyAlignment="1">
      <alignment vertical="top" wrapText="1"/>
    </xf>
    <xf numFmtId="3" fontId="9" fillId="0" borderId="5" xfId="10" applyNumberFormat="1" applyFont="1" applyBorder="1" applyAlignment="1">
      <alignment vertical="center" wrapText="1"/>
    </xf>
    <xf numFmtId="3" fontId="9" fillId="0" borderId="6" xfId="10" applyNumberFormat="1" applyFont="1" applyBorder="1" applyAlignment="1">
      <alignment vertical="center" wrapText="1"/>
    </xf>
    <xf numFmtId="3" fontId="2" fillId="0" borderId="5" xfId="4" applyNumberFormat="1" applyFont="1" applyBorder="1" applyAlignment="1">
      <alignment vertical="top" wrapText="1"/>
    </xf>
    <xf numFmtId="3" fontId="2" fillId="0" borderId="6" xfId="4" applyNumberFormat="1" applyFont="1" applyBorder="1" applyAlignment="1">
      <alignment vertical="top" wrapText="1"/>
    </xf>
    <xf numFmtId="3" fontId="3" fillId="0" borderId="5" xfId="4" applyNumberFormat="1" applyFont="1" applyBorder="1" applyAlignment="1">
      <alignment vertical="top" wrapText="1"/>
    </xf>
    <xf numFmtId="3" fontId="3" fillId="0" borderId="6" xfId="4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6" xfId="10" applyNumberFormat="1" applyFont="1" applyBorder="1" applyAlignment="1">
      <alignment vertical="top" wrapText="1"/>
    </xf>
    <xf numFmtId="3" fontId="3" fillId="0" borderId="7" xfId="4" applyNumberFormat="1" applyFont="1" applyBorder="1" applyAlignment="1">
      <alignment vertical="top" wrapText="1"/>
    </xf>
    <xf numFmtId="3" fontId="3" fillId="0" borderId="8" xfId="4" applyNumberFormat="1" applyFont="1" applyBorder="1" applyAlignment="1">
      <alignment vertical="top" wrapText="1"/>
    </xf>
    <xf numFmtId="3" fontId="2" fillId="4" borderId="2" xfId="10" applyNumberFormat="1" applyFont="1" applyFill="1" applyBorder="1" applyAlignment="1" applyProtection="1">
      <alignment vertical="top"/>
      <protection locked="0"/>
    </xf>
    <xf numFmtId="3" fontId="2" fillId="4" borderId="3" xfId="10" applyNumberFormat="1" applyFont="1" applyFill="1" applyBorder="1" applyAlignment="1" applyProtection="1">
      <alignment vertical="top"/>
      <protection locked="0"/>
    </xf>
    <xf numFmtId="3" fontId="3" fillId="0" borderId="2" xfId="4" applyNumberFormat="1" applyFont="1" applyBorder="1" applyAlignment="1">
      <alignment vertical="top" wrapText="1"/>
    </xf>
    <xf numFmtId="3" fontId="3" fillId="0" borderId="3" xfId="4" applyNumberFormat="1" applyFont="1" applyBorder="1" applyAlignment="1">
      <alignment vertical="top" wrapText="1"/>
    </xf>
    <xf numFmtId="3" fontId="3" fillId="0" borderId="2" xfId="10" applyNumberFormat="1" applyFont="1" applyBorder="1" applyAlignment="1">
      <alignment vertical="top" wrapText="1"/>
    </xf>
    <xf numFmtId="3" fontId="3" fillId="0" borderId="3" xfId="10" applyNumberFormat="1" applyFont="1" applyBorder="1" applyAlignment="1">
      <alignment vertical="top" wrapText="1"/>
    </xf>
    <xf numFmtId="3" fontId="3" fillId="0" borderId="6" xfId="10" applyNumberFormat="1" applyFont="1" applyBorder="1" applyAlignment="1">
      <alignment vertical="top"/>
    </xf>
    <xf numFmtId="3" fontId="2" fillId="0" borderId="2" xfId="12" applyNumberFormat="1" applyFont="1" applyBorder="1" applyAlignment="1">
      <alignment vertical="center"/>
    </xf>
    <xf numFmtId="3" fontId="2" fillId="0" borderId="3" xfId="12" applyNumberFormat="1" applyFont="1" applyBorder="1" applyAlignment="1">
      <alignment vertical="center"/>
    </xf>
    <xf numFmtId="3" fontId="3" fillId="0" borderId="5" xfId="12" applyNumberFormat="1" applyFont="1" applyBorder="1" applyAlignment="1">
      <alignment vertical="center"/>
    </xf>
    <xf numFmtId="3" fontId="3" fillId="0" borderId="6" xfId="12" applyNumberFormat="1" applyFont="1" applyBorder="1" applyAlignment="1">
      <alignment vertical="center"/>
    </xf>
    <xf numFmtId="3" fontId="9" fillId="0" borderId="5" xfId="12" applyNumberFormat="1" applyFont="1" applyBorder="1" applyAlignment="1">
      <alignment vertical="center"/>
    </xf>
    <xf numFmtId="3" fontId="9" fillId="0" borderId="6" xfId="12" applyNumberFormat="1" applyFont="1" applyBorder="1" applyAlignment="1">
      <alignment vertical="center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3" fontId="2" fillId="0" borderId="5" xfId="12" applyNumberFormat="1" applyFont="1" applyBorder="1" applyAlignment="1">
      <alignment vertical="center"/>
    </xf>
    <xf numFmtId="3" fontId="2" fillId="0" borderId="6" xfId="12" applyNumberFormat="1" applyFont="1" applyBorder="1" applyAlignment="1">
      <alignment vertical="center"/>
    </xf>
    <xf numFmtId="3" fontId="9" fillId="0" borderId="7" xfId="12" applyNumberFormat="1" applyFont="1" applyBorder="1" applyAlignment="1">
      <alignment vertical="center"/>
    </xf>
    <xf numFmtId="3" fontId="9" fillId="0" borderId="8" xfId="12" applyNumberFormat="1" applyFont="1" applyBorder="1" applyAlignment="1">
      <alignment vertical="center"/>
    </xf>
    <xf numFmtId="3" fontId="2" fillId="0" borderId="9" xfId="12" applyNumberFormat="1" applyFont="1" applyBorder="1" applyAlignment="1">
      <alignment vertical="center"/>
    </xf>
    <xf numFmtId="3" fontId="2" fillId="0" borderId="47" xfId="12" applyNumberFormat="1" applyFont="1" applyBorder="1" applyAlignment="1">
      <alignment vertical="center"/>
    </xf>
    <xf numFmtId="3" fontId="3" fillId="0" borderId="2" xfId="12" applyNumberFormat="1" applyFont="1" applyBorder="1" applyAlignment="1">
      <alignment vertical="center"/>
    </xf>
    <xf numFmtId="3" fontId="3" fillId="0" borderId="3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49" fontId="2" fillId="5" borderId="0" xfId="10" applyNumberFormat="1" applyFont="1" applyFill="1" applyBorder="1" applyAlignment="1" applyProtection="1">
      <alignment horizontal="right" vertical="center"/>
      <protection hidden="1"/>
    </xf>
    <xf numFmtId="14" fontId="2" fillId="5" borderId="0" xfId="10" applyNumberFormat="1" applyFont="1" applyFill="1" applyBorder="1" applyAlignment="1" applyProtection="1">
      <alignment horizontal="right" vertical="center"/>
      <protection hidden="1"/>
    </xf>
    <xf numFmtId="164" fontId="2" fillId="5" borderId="0" xfId="10" applyNumberFormat="1" applyFont="1" applyFill="1" applyBorder="1" applyAlignment="1" applyProtection="1">
      <alignment horizontal="right" vertical="center"/>
      <protection hidden="1"/>
    </xf>
    <xf numFmtId="3" fontId="3" fillId="0" borderId="2" xfId="11" applyNumberFormat="1" applyFont="1" applyBorder="1" applyAlignment="1">
      <alignment wrapText="1"/>
    </xf>
    <xf numFmtId="3" fontId="3" fillId="0" borderId="3" xfId="11" applyNumberFormat="1" applyFont="1" applyBorder="1" applyAlignment="1">
      <alignment wrapText="1"/>
    </xf>
    <xf numFmtId="49" fontId="3" fillId="0" borderId="2" xfId="13" applyNumberFormat="1" applyFont="1" applyBorder="1" applyAlignment="1">
      <alignment horizontal="center" vertical="center" wrapText="1"/>
    </xf>
    <xf numFmtId="49" fontId="3" fillId="2" borderId="2" xfId="13" applyNumberFormat="1" applyFont="1" applyFill="1" applyBorder="1" applyAlignment="1">
      <alignment horizontal="center" vertical="center" wrapText="1"/>
    </xf>
    <xf numFmtId="49" fontId="2" fillId="0" borderId="2" xfId="13" applyNumberFormat="1" applyFont="1" applyBorder="1" applyAlignment="1">
      <alignment horizontal="center" vertical="center" wrapText="1"/>
    </xf>
    <xf numFmtId="49" fontId="3" fillId="0" borderId="3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2" fillId="0" borderId="6" xfId="13" applyNumberFormat="1" applyFont="1" applyBorder="1" applyAlignment="1">
      <alignment vertical="center"/>
    </xf>
    <xf numFmtId="3" fontId="3" fillId="0" borderId="5" xfId="13" applyNumberFormat="1" applyFont="1" applyBorder="1" applyAlignment="1">
      <alignment vertical="center"/>
    </xf>
    <xf numFmtId="3" fontId="3" fillId="0" borderId="6" xfId="13" applyNumberFormat="1" applyFont="1" applyBorder="1" applyAlignment="1">
      <alignment vertical="center"/>
    </xf>
    <xf numFmtId="3" fontId="2" fillId="2" borderId="5" xfId="13" applyNumberFormat="1" applyFont="1" applyFill="1" applyBorder="1" applyAlignment="1">
      <alignment vertical="center"/>
    </xf>
    <xf numFmtId="3" fontId="2" fillId="0" borderId="7" xfId="13" applyNumberFormat="1" applyFont="1" applyBorder="1" applyAlignment="1">
      <alignment vertical="center"/>
    </xf>
    <xf numFmtId="3" fontId="2" fillId="0" borderId="9" xfId="13" applyNumberFormat="1" applyFont="1" applyBorder="1" applyAlignment="1">
      <alignment vertical="center"/>
    </xf>
    <xf numFmtId="3" fontId="2" fillId="0" borderId="47" xfId="13" applyNumberFormat="1" applyFont="1" applyBorder="1" applyAlignment="1">
      <alignment vertical="center"/>
    </xf>
    <xf numFmtId="0" fontId="3" fillId="6" borderId="5" xfId="7" applyFont="1" applyFill="1" applyBorder="1" applyAlignment="1" applyProtection="1">
      <alignment horizontal="left" vertical="center" wrapText="1"/>
      <protection locked="0"/>
    </xf>
    <xf numFmtId="49" fontId="3" fillId="6" borderId="5" xfId="7" applyNumberFormat="1" applyFont="1" applyFill="1" applyBorder="1" applyAlignment="1" applyProtection="1">
      <alignment horizontal="center" vertical="center" wrapText="1"/>
      <protection locked="0"/>
    </xf>
    <xf numFmtId="3" fontId="3" fillId="0" borderId="5" xfId="7" applyNumberFormat="1" applyFont="1" applyBorder="1" applyAlignment="1">
      <alignment horizontal="right" vertical="center" wrapText="1"/>
    </xf>
    <xf numFmtId="0" fontId="3" fillId="2" borderId="2" xfId="8" applyFont="1" applyFill="1" applyBorder="1" applyAlignment="1">
      <alignment horizontal="right" vertical="center" wrapText="1"/>
    </xf>
    <xf numFmtId="0" fontId="3" fillId="2" borderId="3" xfId="8" applyFont="1" applyFill="1" applyBorder="1" applyAlignment="1">
      <alignment horizontal="right" vertical="center" wrapText="1"/>
    </xf>
    <xf numFmtId="0" fontId="3" fillId="0" borderId="5" xfId="8" applyFont="1" applyBorder="1" applyAlignment="1">
      <alignment horizontal="right" vertical="center" wrapText="1"/>
    </xf>
    <xf numFmtId="0" fontId="3" fillId="0" borderId="6" xfId="8" applyFont="1" applyBorder="1" applyAlignment="1">
      <alignment horizontal="right" vertical="center" wrapText="1"/>
    </xf>
    <xf numFmtId="0" fontId="9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9" fillId="0" borderId="7" xfId="8" applyFont="1" applyBorder="1" applyAlignment="1">
      <alignment horizontal="right" vertical="center" wrapText="1"/>
    </xf>
    <xf numFmtId="0" fontId="3" fillId="0" borderId="7" xfId="8" applyFont="1" applyBorder="1" applyAlignment="1">
      <alignment horizontal="right" vertical="center" wrapText="1"/>
    </xf>
    <xf numFmtId="0" fontId="3" fillId="0" borderId="8" xfId="8" applyFont="1" applyBorder="1" applyAlignment="1">
      <alignment horizontal="right" vertical="center" wrapText="1"/>
    </xf>
    <xf numFmtId="1" fontId="3" fillId="2" borderId="48" xfId="8" applyNumberFormat="1" applyFont="1" applyFill="1" applyBorder="1" applyAlignment="1">
      <alignment horizontal="right" vertical="center" wrapText="1"/>
    </xf>
    <xf numFmtId="1" fontId="3" fillId="2" borderId="49" xfId="8" applyNumberFormat="1" applyFont="1" applyFill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0" fontId="3" fillId="0" borderId="41" xfId="8" applyFont="1" applyBorder="1" applyAlignment="1">
      <alignment horizontal="right" vertical="center" wrapText="1"/>
    </xf>
    <xf numFmtId="1" fontId="2" fillId="0" borderId="11" xfId="8" applyNumberFormat="1" applyFont="1" applyBorder="1" applyAlignment="1">
      <alignment horizontal="right" vertical="center" wrapText="1"/>
    </xf>
    <xf numFmtId="1" fontId="2" fillId="0" borderId="12" xfId="8" applyNumberFormat="1" applyFont="1" applyBorder="1" applyAlignment="1">
      <alignment horizontal="right" vertical="center" wrapText="1"/>
    </xf>
    <xf numFmtId="3" fontId="3" fillId="0" borderId="2" xfId="5" applyNumberFormat="1" applyFont="1" applyBorder="1" applyAlignment="1">
      <alignment horizontal="right" vertical="center" wrapText="1"/>
    </xf>
    <xf numFmtId="3" fontId="3" fillId="0" borderId="5" xfId="5" applyNumberFormat="1" applyFont="1" applyBorder="1" applyAlignment="1">
      <alignment horizontal="right" vertical="center" wrapText="1"/>
    </xf>
    <xf numFmtId="3" fontId="9" fillId="0" borderId="11" xfId="5" applyNumberFormat="1" applyFont="1" applyBorder="1" applyAlignment="1">
      <alignment horizontal="right" vertical="center" wrapText="1"/>
    </xf>
    <xf numFmtId="3" fontId="3" fillId="0" borderId="15" xfId="5" applyNumberFormat="1" applyFont="1" applyBorder="1" applyAlignment="1">
      <alignment horizontal="right" vertical="center" wrapText="1"/>
    </xf>
    <xf numFmtId="3" fontId="9" fillId="0" borderId="7" xfId="5" applyNumberFormat="1" applyFont="1" applyBorder="1" applyAlignment="1">
      <alignment horizontal="right" vertical="center" wrapText="1"/>
    </xf>
    <xf numFmtId="3" fontId="2" fillId="0" borderId="9" xfId="5" applyNumberFormat="1" applyFont="1" applyBorder="1" applyAlignment="1">
      <alignment horizontal="right" vertical="center" wrapText="1"/>
    </xf>
    <xf numFmtId="3" fontId="3" fillId="0" borderId="50" xfId="5" applyNumberFormat="1" applyFont="1" applyBorder="1" applyAlignment="1">
      <alignment horizontal="right" vertical="center" wrapText="1"/>
    </xf>
    <xf numFmtId="3" fontId="3" fillId="0" borderId="3" xfId="5" applyNumberFormat="1" applyFont="1" applyBorder="1" applyAlignment="1">
      <alignment horizontal="right" vertical="center" wrapText="1"/>
    </xf>
    <xf numFmtId="3" fontId="3" fillId="0" borderId="6" xfId="5" applyNumberFormat="1" applyFont="1" applyBorder="1" applyAlignment="1">
      <alignment horizontal="right" vertical="center" wrapText="1"/>
    </xf>
    <xf numFmtId="3" fontId="9" fillId="0" borderId="12" xfId="5" applyNumberFormat="1" applyFont="1" applyBorder="1" applyAlignment="1">
      <alignment horizontal="right" vertical="center" wrapText="1"/>
    </xf>
    <xf numFmtId="3" fontId="9" fillId="0" borderId="6" xfId="5" applyNumberFormat="1" applyFont="1" applyBorder="1" applyAlignment="1">
      <alignment horizontal="right" vertical="center" wrapText="1"/>
    </xf>
    <xf numFmtId="3" fontId="3" fillId="0" borderId="12" xfId="5" applyNumberFormat="1" applyFont="1" applyBorder="1" applyAlignment="1">
      <alignment horizontal="right" vertical="center" wrapText="1"/>
    </xf>
    <xf numFmtId="3" fontId="3" fillId="0" borderId="41" xfId="5" applyNumberFormat="1" applyFont="1" applyBorder="1" applyAlignment="1">
      <alignment horizontal="right" vertical="center" wrapText="1"/>
    </xf>
    <xf numFmtId="3" fontId="9" fillId="0" borderId="8" xfId="5" applyNumberFormat="1" applyFont="1" applyBorder="1" applyAlignment="1">
      <alignment horizontal="right" vertical="center" wrapText="1"/>
    </xf>
    <xf numFmtId="3" fontId="2" fillId="0" borderId="47" xfId="5" applyNumberFormat="1" applyFont="1" applyBorder="1" applyAlignment="1">
      <alignment horizontal="right" vertical="center" wrapText="1"/>
    </xf>
    <xf numFmtId="0" fontId="3" fillId="0" borderId="2" xfId="5" applyFont="1" applyBorder="1" applyAlignment="1">
      <alignment horizontal="right" vertical="center" wrapText="1"/>
    </xf>
    <xf numFmtId="0" fontId="3" fillId="0" borderId="3" xfId="5" applyFont="1" applyBorder="1" applyAlignment="1">
      <alignment horizontal="right"/>
    </xf>
    <xf numFmtId="0" fontId="3" fillId="0" borderId="5" xfId="5" applyFont="1" applyBorder="1" applyAlignment="1">
      <alignment horizontal="right" vertical="center" wrapText="1"/>
    </xf>
    <xf numFmtId="1" fontId="3" fillId="0" borderId="5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 vertical="center" wrapText="1"/>
    </xf>
    <xf numFmtId="0" fontId="3" fillId="0" borderId="6" xfId="5" applyFont="1" applyBorder="1" applyAlignment="1">
      <alignment horizontal="right" vertical="center" wrapText="1"/>
    </xf>
    <xf numFmtId="0" fontId="9" fillId="0" borderId="11" xfId="5" applyFont="1" applyBorder="1" applyAlignment="1">
      <alignment horizontal="right" vertical="center" wrapText="1"/>
    </xf>
    <xf numFmtId="1" fontId="9" fillId="0" borderId="11" xfId="5" applyNumberFormat="1" applyFont="1" applyBorder="1" applyAlignment="1">
      <alignment horizontal="right" vertical="center" wrapText="1"/>
    </xf>
    <xf numFmtId="0" fontId="9" fillId="0" borderId="12" xfId="5" applyFont="1" applyBorder="1" applyAlignment="1">
      <alignment horizontal="right" vertical="center" wrapText="1"/>
    </xf>
    <xf numFmtId="1" fontId="3" fillId="0" borderId="2" xfId="5" applyNumberFormat="1" applyFont="1" applyBorder="1" applyAlignment="1">
      <alignment horizontal="right" vertical="center" wrapText="1"/>
    </xf>
    <xf numFmtId="1" fontId="3" fillId="0" borderId="3" xfId="5" applyNumberFormat="1" applyFont="1" applyBorder="1" applyAlignment="1">
      <alignment horizontal="right"/>
    </xf>
    <xf numFmtId="1" fontId="9" fillId="0" borderId="12" xfId="5" applyNumberFormat="1" applyFont="1" applyBorder="1" applyAlignment="1">
      <alignment horizontal="right" vertical="center" wrapText="1"/>
    </xf>
    <xf numFmtId="1" fontId="2" fillId="0" borderId="17" xfId="5" applyNumberFormat="1" applyFont="1" applyBorder="1" applyAlignment="1">
      <alignment horizontal="right" vertical="center" wrapText="1"/>
    </xf>
    <xf numFmtId="1" fontId="2" fillId="0" borderId="51" xfId="5" applyNumberFormat="1" applyFont="1" applyBorder="1" applyAlignment="1">
      <alignment horizontal="right" vertical="center" wrapText="1"/>
    </xf>
    <xf numFmtId="1" fontId="3" fillId="0" borderId="6" xfId="5" applyNumberFormat="1" applyFont="1" applyBorder="1" applyAlignment="1">
      <alignment horizontal="right"/>
    </xf>
    <xf numFmtId="1" fontId="3" fillId="0" borderId="12" xfId="5" applyNumberFormat="1" applyFont="1" applyBorder="1" applyAlignment="1">
      <alignment horizontal="right"/>
    </xf>
    <xf numFmtId="0" fontId="9" fillId="0" borderId="17" xfId="5" applyFont="1" applyBorder="1" applyAlignment="1">
      <alignment horizontal="right" vertical="center" wrapText="1"/>
    </xf>
    <xf numFmtId="0" fontId="9" fillId="0" borderId="51" xfId="5" applyFont="1" applyBorder="1" applyAlignment="1">
      <alignment horizontal="right" vertical="center" wrapText="1"/>
    </xf>
    <xf numFmtId="3" fontId="2" fillId="0" borderId="6" xfId="6" applyNumberFormat="1" applyFont="1" applyBorder="1" applyAlignment="1">
      <alignment horizontal="right" vertical="center"/>
    </xf>
    <xf numFmtId="3" fontId="9" fillId="0" borderId="11" xfId="6" applyNumberFormat="1" applyFont="1" applyBorder="1" applyAlignment="1">
      <alignment horizontal="right" vertical="center"/>
    </xf>
    <xf numFmtId="3" fontId="9" fillId="0" borderId="12" xfId="6" applyNumberFormat="1" applyFont="1" applyBorder="1" applyAlignment="1">
      <alignment horizontal="right" vertical="center"/>
    </xf>
    <xf numFmtId="3" fontId="3" fillId="0" borderId="15" xfId="6" applyNumberFormat="1" applyFont="1" applyBorder="1" applyAlignment="1">
      <alignment horizontal="right" vertical="center"/>
    </xf>
    <xf numFmtId="3" fontId="2" fillId="0" borderId="41" xfId="6" applyNumberFormat="1" applyFont="1" applyBorder="1" applyAlignment="1">
      <alignment horizontal="right" vertical="center"/>
    </xf>
    <xf numFmtId="3" fontId="3" fillId="5" borderId="0" xfId="10" applyNumberFormat="1" applyFont="1" applyFill="1" applyAlignment="1" applyProtection="1">
      <alignment vertical="center" wrapText="1"/>
    </xf>
    <xf numFmtId="3" fontId="2" fillId="5" borderId="0" xfId="10" applyNumberFormat="1" applyFont="1" applyFill="1" applyBorder="1" applyAlignment="1" applyProtection="1">
      <alignment horizontal="centerContinuous" vertical="center"/>
      <protection hidden="1"/>
    </xf>
    <xf numFmtId="3" fontId="3" fillId="5" borderId="0" xfId="10" applyNumberFormat="1" applyFont="1" applyFill="1" applyAlignment="1" applyProtection="1">
      <alignment vertical="top" wrapText="1"/>
    </xf>
    <xf numFmtId="3" fontId="3" fillId="5" borderId="0" xfId="10" applyNumberFormat="1" applyFont="1" applyFill="1" applyAlignment="1" applyProtection="1">
      <alignment vertical="top"/>
    </xf>
    <xf numFmtId="3" fontId="3" fillId="0" borderId="0" xfId="13" applyNumberFormat="1" applyFont="1" applyBorder="1" applyProtection="1"/>
    <xf numFmtId="3" fontId="2" fillId="5" borderId="0" xfId="10" applyNumberFormat="1" applyFont="1" applyFill="1" applyBorder="1" applyAlignment="1" applyProtection="1">
      <alignment vertical="top" wrapText="1"/>
    </xf>
    <xf numFmtId="3" fontId="3" fillId="5" borderId="0" xfId="13" applyNumberFormat="1" applyFont="1" applyFill="1" applyProtection="1"/>
    <xf numFmtId="49" fontId="31" fillId="4" borderId="6" xfId="2" applyNumberFormat="1" applyFont="1" applyFill="1" applyBorder="1" applyAlignment="1">
      <protection locked="0"/>
    </xf>
    <xf numFmtId="3" fontId="2" fillId="4" borderId="5" xfId="10" applyNumberFormat="1" applyFont="1" applyFill="1" applyBorder="1" applyAlignment="1" applyProtection="1">
      <alignment vertical="top"/>
      <protection locked="0"/>
    </xf>
    <xf numFmtId="0" fontId="5" fillId="5" borderId="0" xfId="0" applyFont="1" applyFill="1" applyAlignment="1" applyProtection="1">
      <alignment horizontal="right" vertical="center"/>
    </xf>
    <xf numFmtId="1" fontId="3" fillId="5" borderId="0" xfId="11" applyNumberFormat="1" applyFont="1" applyFill="1" applyBorder="1" applyAlignment="1" applyProtection="1">
      <alignment wrapText="1"/>
    </xf>
    <xf numFmtId="4" fontId="3" fillId="0" borderId="15" xfId="11" applyNumberFormat="1" applyFont="1" applyBorder="1" applyAlignment="1">
      <alignment wrapText="1"/>
    </xf>
    <xf numFmtId="4" fontId="3" fillId="0" borderId="41" xfId="11" applyNumberFormat="1" applyFont="1" applyBorder="1" applyAlignment="1">
      <alignment wrapText="1"/>
    </xf>
    <xf numFmtId="3" fontId="2" fillId="5" borderId="0" xfId="10" applyNumberFormat="1" applyFont="1" applyFill="1" applyBorder="1" applyAlignment="1" applyProtection="1">
      <alignment horizontal="centerContinuous" vertical="center"/>
    </xf>
    <xf numFmtId="3" fontId="3" fillId="5" borderId="0" xfId="5" applyNumberFormat="1" applyFont="1" applyFill="1" applyBorder="1" applyProtection="1"/>
    <xf numFmtId="3" fontId="3" fillId="5" borderId="0" xfId="9" applyNumberFormat="1" applyFont="1" applyFill="1" applyProtection="1"/>
    <xf numFmtId="3" fontId="3" fillId="0" borderId="0" xfId="9" applyNumberFormat="1" applyFont="1" applyProtection="1"/>
    <xf numFmtId="49" fontId="26" fillId="4" borderId="6" xfId="2" applyNumberFormat="1" applyFill="1" applyBorder="1" applyAlignment="1">
      <protection locked="0"/>
    </xf>
    <xf numFmtId="0" fontId="32" fillId="5" borderId="0" xfId="0" applyFont="1" applyFill="1" applyProtection="1"/>
    <xf numFmtId="3" fontId="9" fillId="4" borderId="5" xfId="10" applyNumberFormat="1" applyFont="1" applyFill="1" applyBorder="1" applyAlignment="1" applyProtection="1">
      <alignment vertical="top"/>
      <protection locked="0"/>
    </xf>
    <xf numFmtId="3" fontId="9" fillId="4" borderId="6" xfId="10" applyNumberFormat="1" applyFont="1" applyFill="1" applyBorder="1" applyAlignment="1" applyProtection="1">
      <alignment vertical="top"/>
      <protection locked="0"/>
    </xf>
    <xf numFmtId="3" fontId="2" fillId="4" borderId="6" xfId="10" applyNumberFormat="1" applyFont="1" applyFill="1" applyBorder="1" applyAlignment="1" applyProtection="1">
      <alignment vertical="top"/>
      <protection locked="0"/>
    </xf>
    <xf numFmtId="3" fontId="9" fillId="4" borderId="45" xfId="10" applyNumberFormat="1" applyFont="1" applyFill="1" applyBorder="1" applyAlignment="1" applyProtection="1">
      <alignment vertical="top"/>
      <protection locked="0"/>
    </xf>
    <xf numFmtId="3" fontId="9" fillId="4" borderId="54" xfId="10" applyNumberFormat="1" applyFont="1" applyFill="1" applyBorder="1" applyAlignment="1" applyProtection="1">
      <alignment vertical="top"/>
      <protection locked="0"/>
    </xf>
    <xf numFmtId="3" fontId="2" fillId="0" borderId="7" xfId="11" applyNumberFormat="1" applyFont="1" applyBorder="1" applyAlignment="1">
      <alignment wrapText="1"/>
    </xf>
    <xf numFmtId="3" fontId="2" fillId="0" borderId="8" xfId="11" applyNumberFormat="1" applyFont="1" applyBorder="1" applyAlignment="1">
      <alignment wrapText="1"/>
    </xf>
    <xf numFmtId="3" fontId="2" fillId="0" borderId="9" xfId="11" applyNumberFormat="1" applyFont="1" applyBorder="1" applyAlignment="1">
      <alignment wrapText="1"/>
    </xf>
    <xf numFmtId="3" fontId="2" fillId="0" borderId="47" xfId="11" applyNumberFormat="1" applyFont="1" applyBorder="1" applyAlignment="1">
      <alignment wrapText="1"/>
    </xf>
    <xf numFmtId="3" fontId="9" fillId="0" borderId="9" xfId="11" applyNumberFormat="1" applyFont="1" applyBorder="1" applyAlignment="1">
      <alignment wrapText="1"/>
    </xf>
    <xf numFmtId="3" fontId="9" fillId="0" borderId="47" xfId="11" applyNumberFormat="1" applyFont="1" applyBorder="1" applyAlignment="1">
      <alignment wrapText="1"/>
    </xf>
    <xf numFmtId="3" fontId="3" fillId="4" borderId="15" xfId="10" applyNumberFormat="1" applyFont="1" applyFill="1" applyBorder="1" applyAlignment="1" applyProtection="1">
      <alignment vertical="top"/>
      <protection locked="0"/>
    </xf>
    <xf numFmtId="3" fontId="2" fillId="0" borderId="11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0" applyNumberFormat="1" applyFont="1" applyBorder="1" applyAlignment="1" applyProtection="1">
      <alignment horizontal="right" vertical="top" wrapText="1"/>
    </xf>
    <xf numFmtId="3" fontId="2" fillId="3" borderId="1" xfId="10" applyNumberFormat="1" applyFont="1" applyFill="1" applyBorder="1" applyAlignment="1" applyProtection="1">
      <alignment horizontal="left" vertical="top" wrapText="1"/>
    </xf>
    <xf numFmtId="3" fontId="2" fillId="2" borderId="2" xfId="10" applyNumberFormat="1" applyFont="1" applyFill="1" applyBorder="1" applyAlignment="1" applyProtection="1">
      <alignment horizontal="right" vertical="top" wrapText="1"/>
    </xf>
    <xf numFmtId="3" fontId="8" fillId="3" borderId="4" xfId="10" applyNumberFormat="1" applyFont="1" applyFill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horizontal="right" vertical="top" wrapText="1"/>
    </xf>
    <xf numFmtId="3" fontId="3" fillId="3" borderId="4" xfId="10" applyNumberFormat="1" applyFont="1" applyFill="1" applyBorder="1" applyAlignment="1" applyProtection="1">
      <alignment vertical="top" wrapText="1"/>
    </xf>
    <xf numFmtId="3" fontId="3" fillId="2" borderId="5" xfId="4" applyNumberFormat="1" applyFont="1" applyFill="1" applyBorder="1" applyAlignment="1" applyProtection="1">
      <alignment vertical="top" wrapText="1"/>
    </xf>
    <xf numFmtId="3" fontId="3" fillId="3" borderId="4" xfId="10" applyNumberFormat="1" applyFont="1" applyFill="1" applyBorder="1" applyAlignment="1" applyProtection="1">
      <alignment vertical="top"/>
    </xf>
    <xf numFmtId="3" fontId="3" fillId="0" borderId="5" xfId="10" applyNumberFormat="1" applyFont="1" applyFill="1" applyBorder="1" applyAlignment="1" applyProtection="1">
      <alignment horizontal="right" vertical="top" wrapText="1"/>
    </xf>
    <xf numFmtId="3" fontId="9" fillId="0" borderId="5" xfId="10" applyNumberFormat="1" applyFont="1" applyBorder="1" applyAlignment="1" applyProtection="1">
      <alignment horizontal="right" vertical="center" wrapText="1"/>
    </xf>
    <xf numFmtId="3" fontId="9" fillId="0" borderId="5" xfId="10" applyNumberFormat="1" applyFont="1" applyBorder="1" applyAlignment="1" applyProtection="1">
      <alignment horizontal="right" vertical="top" wrapText="1"/>
    </xf>
    <xf numFmtId="3" fontId="9" fillId="0" borderId="5" xfId="10" applyNumberFormat="1" applyFont="1" applyFill="1" applyBorder="1" applyAlignment="1" applyProtection="1">
      <alignment horizontal="right" vertical="top" wrapText="1"/>
    </xf>
    <xf numFmtId="3" fontId="2" fillId="0" borderId="5" xfId="10" applyNumberFormat="1" applyFont="1" applyBorder="1" applyAlignment="1" applyProtection="1">
      <alignment horizontal="right" vertical="top" wrapText="1"/>
    </xf>
    <xf numFmtId="3" fontId="3" fillId="3" borderId="4" xfId="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3" borderId="13" xfId="0" applyNumberFormat="1" applyFont="1" applyFill="1" applyBorder="1" applyAlignment="1" applyProtection="1">
      <alignment vertical="top"/>
    </xf>
    <xf numFmtId="3" fontId="3" fillId="0" borderId="11" xfId="4" applyNumberFormat="1" applyFont="1" applyBorder="1" applyAlignment="1" applyProtection="1">
      <alignment vertical="top" wrapText="1"/>
    </xf>
    <xf numFmtId="3" fontId="2" fillId="3" borderId="15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</xf>
    <xf numFmtId="3" fontId="2" fillId="0" borderId="7" xfId="10" applyNumberFormat="1" applyFont="1" applyBorder="1" applyAlignment="1" applyProtection="1">
      <alignment horizontal="right" vertical="top" wrapText="1"/>
    </xf>
    <xf numFmtId="3" fontId="2" fillId="3" borderId="1" xfId="10" applyNumberFormat="1" applyFont="1" applyFill="1" applyBorder="1" applyAlignment="1" applyProtection="1">
      <alignment vertical="top" wrapText="1"/>
    </xf>
    <xf numFmtId="3" fontId="3" fillId="0" borderId="2" xfId="4" applyNumberFormat="1" applyFont="1" applyBorder="1" applyAlignment="1" applyProtection="1">
      <alignment vertical="top" wrapText="1"/>
    </xf>
    <xf numFmtId="3" fontId="8" fillId="3" borderId="10" xfId="10" applyNumberFormat="1" applyFont="1" applyFill="1" applyBorder="1" applyAlignment="1" applyProtection="1">
      <alignment vertical="top" wrapText="1"/>
    </xf>
    <xf numFmtId="3" fontId="2" fillId="0" borderId="7" xfId="10" applyNumberFormat="1" applyFont="1" applyFill="1" applyBorder="1" applyAlignment="1" applyProtection="1">
      <alignment horizontal="right" vertical="top" wrapText="1"/>
    </xf>
    <xf numFmtId="3" fontId="3" fillId="3" borderId="13" xfId="10" applyNumberFormat="1" applyFont="1" applyFill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horizontal="right" vertical="top" wrapText="1"/>
    </xf>
    <xf numFmtId="3" fontId="7" fillId="3" borderId="1" xfId="10" applyNumberFormat="1" applyFont="1" applyFill="1" applyBorder="1" applyAlignment="1" applyProtection="1">
      <alignment vertical="top" wrapText="1"/>
    </xf>
    <xf numFmtId="3" fontId="3" fillId="0" borderId="2" xfId="10" applyNumberFormat="1" applyFont="1" applyFill="1" applyBorder="1" applyAlignment="1" applyProtection="1">
      <alignment horizontal="right" vertical="top" wrapText="1"/>
    </xf>
    <xf numFmtId="3" fontId="3" fillId="3" borderId="1" xfId="10" applyNumberFormat="1" applyFont="1" applyFill="1" applyBorder="1" applyAlignment="1" applyProtection="1">
      <alignment vertical="top" wrapText="1"/>
    </xf>
    <xf numFmtId="3" fontId="2" fillId="0" borderId="2" xfId="10" applyNumberFormat="1" applyFont="1" applyBorder="1" applyAlignment="1" applyProtection="1">
      <alignment horizontal="right" vertical="top" wrapText="1"/>
    </xf>
    <xf numFmtId="3" fontId="2" fillId="3" borderId="4" xfId="10" applyNumberFormat="1" applyFont="1" applyFill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horizontal="right" vertical="center" wrapText="1"/>
    </xf>
    <xf numFmtId="3" fontId="3" fillId="3" borderId="4" xfId="0" applyNumberFormat="1" applyFont="1" applyFill="1" applyBorder="1" applyAlignment="1" applyProtection="1">
      <alignment vertical="top"/>
    </xf>
    <xf numFmtId="3" fontId="3" fillId="0" borderId="5" xfId="10" applyNumberFormat="1" applyFont="1" applyBorder="1" applyAlignment="1" applyProtection="1">
      <alignment horizontal="left" vertical="top" wrapText="1"/>
    </xf>
    <xf numFmtId="3" fontId="3" fillId="0" borderId="18" xfId="10" applyNumberFormat="1" applyFont="1" applyBorder="1" applyAlignment="1" applyProtection="1">
      <alignment vertical="top" wrapText="1"/>
    </xf>
    <xf numFmtId="3" fontId="3" fillId="2" borderId="5" xfId="4" applyNumberFormat="1" applyFont="1" applyFill="1" applyBorder="1" applyAlignment="1" applyProtection="1">
      <alignment vertical="top"/>
    </xf>
    <xf numFmtId="3" fontId="8" fillId="3" borderId="13" xfId="10" applyNumberFormat="1" applyFont="1" applyFill="1" applyBorder="1" applyAlignment="1" applyProtection="1">
      <alignment vertical="top" wrapText="1"/>
    </xf>
    <xf numFmtId="3" fontId="3" fillId="3" borderId="10" xfId="0" applyNumberFormat="1" applyFont="1" applyFill="1" applyBorder="1" applyAlignment="1" applyProtection="1">
      <alignment vertical="top"/>
    </xf>
    <xf numFmtId="3" fontId="7" fillId="3" borderId="30" xfId="10" applyNumberFormat="1" applyFont="1" applyFill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horizontal="right" vertical="center" wrapText="1"/>
    </xf>
    <xf numFmtId="3" fontId="2" fillId="0" borderId="9" xfId="10" applyNumberFormat="1" applyFont="1" applyBorder="1" applyAlignment="1">
      <alignment vertical="center" wrapText="1"/>
    </xf>
    <xf numFmtId="3" fontId="2" fillId="0" borderId="47" xfId="10" applyNumberFormat="1" applyFont="1" applyBorder="1" applyAlignment="1">
      <alignment vertical="center" wrapText="1"/>
    </xf>
    <xf numFmtId="3" fontId="2" fillId="3" borderId="25" xfId="10" applyNumberFormat="1" applyFont="1" applyFill="1" applyBorder="1" applyAlignment="1" applyProtection="1">
      <alignment vertical="center" wrapText="1"/>
    </xf>
    <xf numFmtId="3" fontId="2" fillId="0" borderId="9" xfId="10" applyNumberFormat="1" applyFont="1" applyBorder="1" applyAlignment="1" applyProtection="1">
      <alignment horizontal="right" vertical="center" wrapText="1"/>
    </xf>
    <xf numFmtId="3" fontId="7" fillId="3" borderId="34" xfId="10" applyNumberFormat="1" applyFont="1" applyFill="1" applyBorder="1" applyAlignment="1" applyProtection="1">
      <alignment horizontal="left" vertical="top" wrapText="1"/>
    </xf>
    <xf numFmtId="3" fontId="3" fillId="0" borderId="42" xfId="10" applyNumberFormat="1" applyFont="1" applyBorder="1" applyAlignment="1" applyProtection="1">
      <alignment vertical="top" wrapText="1"/>
    </xf>
    <xf numFmtId="3" fontId="3" fillId="0" borderId="0" xfId="10" applyNumberFormat="1" applyFont="1" applyBorder="1" applyAlignment="1" applyProtection="1">
      <alignment vertical="top" wrapText="1"/>
    </xf>
    <xf numFmtId="0" fontId="3" fillId="5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horizontal="right" vertical="top"/>
    </xf>
    <xf numFmtId="168" fontId="3" fillId="5" borderId="0" xfId="10" applyNumberFormat="1" applyFont="1" applyFill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5" fillId="5" borderId="0" xfId="11" applyFont="1" applyFill="1" applyAlignment="1" applyProtection="1">
      <alignment horizontal="left" wrapText="1"/>
    </xf>
    <xf numFmtId="167" fontId="3" fillId="5" borderId="0" xfId="10" applyNumberFormat="1" applyFont="1" applyFill="1" applyAlignment="1" applyProtection="1">
      <alignment horizontal="left" vertical="center"/>
    </xf>
    <xf numFmtId="0" fontId="20" fillId="5" borderId="0" xfId="10" applyFont="1" applyFill="1" applyAlignment="1" applyProtection="1">
      <alignment vertical="top" wrapText="1"/>
      <protection locked="0"/>
    </xf>
    <xf numFmtId="0" fontId="2" fillId="5" borderId="0" xfId="11" applyFont="1" applyFill="1" applyBorder="1" applyAlignment="1" applyProtection="1">
      <alignment horizontal="center" wrapText="1"/>
      <protection locked="0"/>
    </xf>
    <xf numFmtId="0" fontId="2" fillId="5" borderId="53" xfId="11" applyFont="1" applyFill="1" applyBorder="1" applyAlignment="1" applyProtection="1">
      <alignment horizontal="center" wrapText="1"/>
      <protection locked="0"/>
    </xf>
    <xf numFmtId="0" fontId="2" fillId="0" borderId="34" xfId="8" applyFont="1" applyBorder="1" applyAlignment="1" applyProtection="1">
      <alignment horizontal="center" vertical="center" wrapText="1"/>
    </xf>
    <xf numFmtId="0" fontId="2" fillId="0" borderId="52" xfId="8" applyFont="1" applyBorder="1" applyAlignment="1" applyProtection="1">
      <alignment horizontal="center" vertical="center" wrapText="1"/>
    </xf>
    <xf numFmtId="0" fontId="2" fillId="0" borderId="27" xfId="8" applyFont="1" applyBorder="1" applyAlignment="1" applyProtection="1">
      <alignment horizontal="center" vertical="center" wrapText="1"/>
    </xf>
    <xf numFmtId="0" fontId="2" fillId="0" borderId="33" xfId="8" applyFont="1" applyBorder="1" applyAlignment="1" applyProtection="1">
      <alignment horizontal="center" vertical="center" wrapText="1"/>
    </xf>
    <xf numFmtId="49" fontId="2" fillId="0" borderId="16" xfId="8" applyNumberFormat="1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16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50" xfId="8" applyFont="1" applyBorder="1" applyAlignment="1" applyProtection="1">
      <alignment horizontal="center" vertical="center" wrapText="1"/>
    </xf>
    <xf numFmtId="0" fontId="2" fillId="0" borderId="41" xfId="8" applyFont="1" applyBorder="1" applyAlignment="1" applyProtection="1">
      <alignment horizontal="center" vertical="center" wrapText="1"/>
    </xf>
    <xf numFmtId="49" fontId="2" fillId="5" borderId="0" xfId="5" applyNumberFormat="1" applyFont="1" applyFill="1" applyAlignment="1" applyProtection="1">
      <alignment horizontal="left" vertical="center" wrapText="1"/>
      <protection locked="0"/>
    </xf>
    <xf numFmtId="0" fontId="2" fillId="0" borderId="50" xfId="5" applyFont="1" applyBorder="1" applyAlignment="1" applyProtection="1">
      <alignment horizontal="center" vertical="center" wrapText="1"/>
    </xf>
    <xf numFmtId="0" fontId="2" fillId="0" borderId="41" xfId="5" applyFont="1" applyBorder="1" applyAlignment="1" applyProtection="1">
      <alignment horizontal="center" vertical="center" wrapText="1"/>
    </xf>
    <xf numFmtId="0" fontId="2" fillId="0" borderId="19" xfId="5" applyFont="1" applyBorder="1" applyAlignment="1" applyProtection="1">
      <alignment horizontal="center" vertical="center" wrapText="1"/>
    </xf>
    <xf numFmtId="0" fontId="2" fillId="0" borderId="20" xfId="5" applyFont="1" applyBorder="1" applyAlignment="1" applyProtection="1">
      <alignment horizontal="center" vertical="center" wrapText="1"/>
    </xf>
    <xf numFmtId="49" fontId="2" fillId="0" borderId="16" xfId="5" applyNumberFormat="1" applyFont="1" applyBorder="1" applyAlignment="1" applyProtection="1">
      <alignment horizontal="center" vertical="center" wrapText="1"/>
    </xf>
    <xf numFmtId="49" fontId="2" fillId="0" borderId="15" xfId="5" applyNumberFormat="1" applyFont="1" applyBorder="1" applyAlignment="1" applyProtection="1">
      <alignment horizontal="center" vertical="center" wrapText="1"/>
    </xf>
    <xf numFmtId="1" fontId="2" fillId="0" borderId="16" xfId="5" applyNumberFormat="1" applyFont="1" applyBorder="1" applyAlignment="1" applyProtection="1">
      <alignment horizontal="center" vertical="center" wrapText="1"/>
    </xf>
    <xf numFmtId="1" fontId="2" fillId="0" borderId="15" xfId="5" applyNumberFormat="1" applyFont="1" applyBorder="1" applyAlignment="1" applyProtection="1">
      <alignment horizontal="center" vertical="center" wrapText="1"/>
    </xf>
    <xf numFmtId="0" fontId="2" fillId="0" borderId="1" xfId="5" applyFont="1" applyBorder="1" applyAlignment="1" applyProtection="1">
      <alignment horizontal="center" vertical="center" wrapText="1"/>
    </xf>
    <xf numFmtId="0" fontId="2" fillId="0" borderId="4" xfId="5" applyFont="1" applyBorder="1" applyAlignment="1" applyProtection="1">
      <alignment horizontal="center" vertical="center" wrapText="1"/>
    </xf>
    <xf numFmtId="49" fontId="2" fillId="0" borderId="2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2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1" xfId="6" applyFont="1" applyBorder="1" applyAlignment="1" applyProtection="1">
      <alignment horizontal="center" vertical="center" wrapText="1"/>
    </xf>
    <xf numFmtId="0" fontId="2" fillId="0" borderId="4" xfId="6" applyFont="1" applyBorder="1" applyAlignment="1" applyProtection="1">
      <alignment horizontal="center" vertical="center" wrapText="1"/>
    </xf>
    <xf numFmtId="49" fontId="2" fillId="0" borderId="2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166" fontId="2" fillId="0" borderId="8" xfId="1" applyNumberFormat="1" applyFont="1" applyBorder="1" applyAlignment="1" applyProtection="1">
      <alignment horizontal="center" vertical="center" wrapText="1"/>
    </xf>
    <xf numFmtId="166" fontId="2" fillId="0" borderId="41" xfId="1" applyNumberFormat="1" applyFont="1" applyBorder="1" applyAlignment="1" applyProtection="1">
      <alignment horizontal="center" vertical="center" wrapText="1"/>
    </xf>
  </cellXfs>
  <cellStyles count="15">
    <cellStyle name="Currency 2" xfId="1" xr:uid="{00000000-0005-0000-0000-000000000000}"/>
    <cellStyle name="Hyperlink" xfId="2" builtinId="8"/>
    <cellStyle name="Normal" xfId="0" builtinId="0"/>
    <cellStyle name="Normal 16" xfId="3" xr:uid="{00000000-0005-0000-0000-000003000000}"/>
    <cellStyle name="Normal 2" xfId="4" xr:uid="{00000000-0005-0000-0000-000004000000}"/>
    <cellStyle name="Normal_El. 7.3" xfId="5" xr:uid="{00000000-0005-0000-0000-000005000000}"/>
    <cellStyle name="Normal_El. 7.4" xfId="6" xr:uid="{00000000-0005-0000-0000-000006000000}"/>
    <cellStyle name="Normal_El. 7.5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peeva\Downloads\Forma_KFN_6mes_SOPHARMA_30_09_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на"/>
      <sheetName val="1-Баланс"/>
      <sheetName val="2-Отчет за доходите"/>
      <sheetName val="3-Отчет за паричния поток"/>
      <sheetName val="4-Отчет за собствения капитал"/>
      <sheetName val="Справка 5"/>
      <sheetName val="Справка 6"/>
      <sheetName val="Справка 7"/>
      <sheetName val="Справка 8"/>
      <sheetName val="Справка 8.1 България"/>
      <sheetName val="Справка 8.2 Казахстан"/>
      <sheetName val="Справка 8.3 Латвия"/>
      <sheetName val="Справка 8.4 Полша"/>
      <sheetName val="Справка 8.5 САЩ"/>
      <sheetName val="Справка 8.6 Украйна"/>
      <sheetName val="Контроли"/>
      <sheetName val="Показатели"/>
      <sheetName val="Danni"/>
      <sheetName val="Nomenklaturi"/>
    </sheetNames>
    <sheetDataSet>
      <sheetData sheetId="0">
        <row r="1">
          <cell r="AA1">
            <v>42643</v>
          </cell>
        </row>
        <row r="2">
          <cell r="AA2" t="str">
            <v>26.10.216</v>
          </cell>
        </row>
        <row r="3">
          <cell r="A3" t="str">
            <v>на индивидуална основа</v>
          </cell>
          <cell r="AA3" t="str">
            <v>ЙОРДАНКА ПЕТКОВА</v>
          </cell>
        </row>
        <row r="14">
          <cell r="B14" t="str">
            <v>СОФАРМА АД</v>
          </cell>
        </row>
        <row r="16">
          <cell r="B16" t="str">
            <v>831902088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1" t="str">
            <v>на консолидирана основа</v>
          </cell>
        </row>
        <row r="2">
          <cell r="A2" t="str">
            <v>на индивидуална основа</v>
          </cell>
        </row>
        <row r="5">
          <cell r="A5" t="str">
            <v>Публично дружество</v>
          </cell>
        </row>
        <row r="6">
          <cell r="A6" t="str">
            <v>Емитент на облигации</v>
          </cell>
        </row>
        <row r="7">
          <cell r="A7" t="str">
            <v>Публично дружество/Емитент на облигации</v>
          </cell>
        </row>
        <row r="8">
          <cell r="A8" t="str">
            <v>АДСИЦ</v>
          </cell>
        </row>
        <row r="9">
          <cell r="A9" t="str">
            <v>Лице по §1д от ЗППЦК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bs.tech/investor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32"/>
  <sheetViews>
    <sheetView showGridLines="0" tabSelected="1" view="pageBreakPreview" zoomScale="90" zoomScaleNormal="80" zoomScaleSheetLayoutView="90" workbookViewId="0">
      <selection activeCell="C39" sqref="C39"/>
    </sheetView>
  </sheetViews>
  <sheetFormatPr defaultColWidth="8.8984375" defaultRowHeight="15.6"/>
  <cols>
    <col min="1" max="1" width="24.3984375" style="1" customWidth="1"/>
    <col min="2" max="2" width="103.59765625" style="1" customWidth="1"/>
    <col min="3" max="16" width="8.8984375" style="332"/>
    <col min="17" max="16384" width="8.8984375" style="1"/>
  </cols>
  <sheetData>
    <row r="1" spans="1:2">
      <c r="A1" s="357"/>
      <c r="B1" s="373" t="s">
        <v>848</v>
      </c>
    </row>
    <row r="2" spans="1:2">
      <c r="A2" s="374"/>
      <c r="B2" s="380">
        <v>44834</v>
      </c>
    </row>
    <row r="3" spans="1:2" ht="18">
      <c r="A3" s="376"/>
      <c r="B3" s="381" t="s">
        <v>853</v>
      </c>
    </row>
    <row r="4" spans="1:2">
      <c r="A4" s="377"/>
      <c r="B4" s="375"/>
    </row>
    <row r="5" spans="1:2" ht="16.2" thickBot="1">
      <c r="A5" s="378"/>
      <c r="B5" s="379"/>
    </row>
    <row r="6" spans="1:2" ht="16.2" thickBot="1"/>
    <row r="7" spans="1:2">
      <c r="A7" s="357"/>
      <c r="B7" s="358"/>
    </row>
    <row r="8" spans="1:2">
      <c r="A8" s="359"/>
      <c r="B8" s="360" t="s">
        <v>387</v>
      </c>
    </row>
    <row r="9" spans="1:2">
      <c r="A9" s="361" t="s">
        <v>388</v>
      </c>
      <c r="B9" s="362">
        <v>44562</v>
      </c>
    </row>
    <row r="10" spans="1:2">
      <c r="A10" s="361" t="s">
        <v>389</v>
      </c>
      <c r="B10" s="362">
        <v>44834</v>
      </c>
    </row>
    <row r="11" spans="1:2">
      <c r="A11" s="361" t="s">
        <v>390</v>
      </c>
      <c r="B11" s="362">
        <v>44894</v>
      </c>
    </row>
    <row r="12" spans="1:2">
      <c r="A12" s="363"/>
      <c r="B12" s="364"/>
    </row>
    <row r="13" spans="1:2">
      <c r="A13" s="365"/>
      <c r="B13" s="366" t="s">
        <v>391</v>
      </c>
    </row>
    <row r="14" spans="1:2">
      <c r="A14" s="361" t="s">
        <v>392</v>
      </c>
      <c r="B14" s="367" t="s">
        <v>862</v>
      </c>
    </row>
    <row r="15" spans="1:2">
      <c r="A15" s="368" t="s">
        <v>393</v>
      </c>
      <c r="B15" s="369" t="s">
        <v>854</v>
      </c>
    </row>
    <row r="16" spans="1:2">
      <c r="A16" s="361" t="s">
        <v>405</v>
      </c>
      <c r="B16" s="370">
        <v>205744019</v>
      </c>
    </row>
    <row r="17" spans="1:2">
      <c r="A17" s="361" t="s">
        <v>394</v>
      </c>
      <c r="B17" s="367" t="s">
        <v>855</v>
      </c>
    </row>
    <row r="18" spans="1:2">
      <c r="A18" s="361" t="s">
        <v>395</v>
      </c>
      <c r="B18" s="367" t="s">
        <v>856</v>
      </c>
    </row>
    <row r="19" spans="1:2">
      <c r="A19" s="361" t="s">
        <v>396</v>
      </c>
      <c r="B19" s="367" t="s">
        <v>858</v>
      </c>
    </row>
    <row r="20" spans="1:2">
      <c r="A20" s="361" t="s">
        <v>397</v>
      </c>
      <c r="B20" s="367" t="s">
        <v>858</v>
      </c>
    </row>
    <row r="21" spans="1:2">
      <c r="A21" s="368" t="s">
        <v>398</v>
      </c>
      <c r="B21" s="369" t="s">
        <v>937</v>
      </c>
    </row>
    <row r="22" spans="1:2">
      <c r="A22" s="368" t="s">
        <v>399</v>
      </c>
      <c r="B22" s="369"/>
    </row>
    <row r="23" spans="1:2">
      <c r="A23" s="368" t="s">
        <v>0</v>
      </c>
      <c r="B23" s="635" t="s">
        <v>859</v>
      </c>
    </row>
    <row r="24" spans="1:2">
      <c r="A24" s="368" t="s">
        <v>400</v>
      </c>
      <c r="B24" s="645" t="s">
        <v>938</v>
      </c>
    </row>
    <row r="25" spans="1:2">
      <c r="A25" s="361" t="s">
        <v>401</v>
      </c>
      <c r="B25" s="635" t="s">
        <v>860</v>
      </c>
    </row>
    <row r="26" spans="1:2">
      <c r="A26" s="368" t="s">
        <v>402</v>
      </c>
      <c r="B26" s="369" t="s">
        <v>861</v>
      </c>
    </row>
    <row r="27" spans="1:2" ht="16.2" thickBot="1">
      <c r="A27" s="371" t="s">
        <v>403</v>
      </c>
      <c r="B27" s="372" t="s">
        <v>863</v>
      </c>
    </row>
    <row r="28" spans="1:2" s="332" customFormat="1"/>
    <row r="29" spans="1:2" s="332" customFormat="1"/>
    <row r="30" spans="1:2" s="332" customFormat="1">
      <c r="A30" s="646" t="s">
        <v>939</v>
      </c>
    </row>
    <row r="31" spans="1:2" s="332" customFormat="1"/>
    <row r="32" spans="1:2" s="332" customFormat="1"/>
    <row r="33" s="332" customFormat="1"/>
    <row r="34" s="332" customFormat="1"/>
    <row r="35" s="332" customFormat="1"/>
    <row r="36" s="332" customFormat="1"/>
    <row r="37" s="332" customFormat="1"/>
    <row r="38" s="332" customFormat="1"/>
    <row r="39" s="332" customFormat="1"/>
    <row r="40" s="332" customFormat="1"/>
    <row r="41" s="332" customFormat="1"/>
    <row r="42" s="332" customFormat="1"/>
    <row r="43" s="332" customFormat="1"/>
    <row r="44" s="332" customFormat="1"/>
    <row r="45" s="332" customFormat="1"/>
    <row r="46" s="332" customFormat="1"/>
    <row r="47" s="332" customFormat="1"/>
    <row r="48" s="332" customFormat="1"/>
    <row r="49" s="332" customFormat="1"/>
    <row r="50" s="332" customFormat="1"/>
    <row r="51" s="332" customFormat="1"/>
    <row r="52" s="332" customFormat="1"/>
    <row r="53" s="332" customFormat="1"/>
    <row r="54" s="332" customFormat="1"/>
    <row r="55" s="332" customFormat="1"/>
    <row r="56" s="332" customFormat="1"/>
    <row r="57" s="332" customFormat="1"/>
    <row r="58" s="332" customFormat="1"/>
    <row r="59" s="332" customFormat="1"/>
    <row r="60" s="332" customFormat="1"/>
    <row r="61" s="332" customFormat="1"/>
    <row r="62" s="332" customFormat="1"/>
    <row r="63" s="332" customFormat="1"/>
    <row r="64" s="332" customFormat="1"/>
    <row r="65" s="332" customFormat="1"/>
    <row r="66" s="332" customFormat="1"/>
    <row r="67" s="332" customFormat="1"/>
    <row r="68" s="332" customFormat="1"/>
    <row r="69" s="332" customFormat="1"/>
    <row r="70" s="332" customFormat="1"/>
    <row r="71" s="332" customFormat="1"/>
    <row r="72" s="332" customFormat="1"/>
    <row r="73" s="332" customFormat="1"/>
    <row r="74" s="332" customFormat="1"/>
    <row r="75" s="332" customFormat="1"/>
    <row r="76" s="332" customFormat="1"/>
    <row r="77" s="332" customFormat="1"/>
    <row r="78" s="332" customFormat="1"/>
    <row r="79" s="332" customFormat="1"/>
    <row r="80" s="332" customFormat="1"/>
    <row r="81" s="332" customFormat="1"/>
    <row r="82" s="332" customFormat="1"/>
    <row r="83" s="332" customFormat="1"/>
    <row r="84" s="332" customFormat="1"/>
    <row r="85" s="332" customFormat="1"/>
    <row r="86" s="332" customFormat="1"/>
    <row r="87" s="332" customFormat="1"/>
    <row r="88" s="332" customFormat="1"/>
    <row r="89" s="332" customFormat="1"/>
    <row r="90" s="332" customFormat="1"/>
    <row r="91" s="332" customFormat="1"/>
    <row r="92" s="332" customFormat="1"/>
    <row r="93" s="332" customFormat="1"/>
    <row r="94" s="332" customFormat="1"/>
    <row r="95" s="332" customFormat="1"/>
    <row r="96" s="332" customFormat="1"/>
    <row r="97" s="332" customFormat="1"/>
    <row r="98" s="332" customFormat="1"/>
    <row r="99" s="332" customFormat="1"/>
    <row r="100" s="332" customFormat="1"/>
    <row r="101" s="332" customFormat="1"/>
    <row r="102" s="332" customFormat="1"/>
    <row r="103" s="332" customFormat="1"/>
    <row r="104" s="332" customFormat="1"/>
    <row r="105" s="332" customFormat="1"/>
    <row r="106" s="332" customFormat="1"/>
    <row r="107" s="332" customFormat="1"/>
    <row r="108" s="332" customFormat="1"/>
    <row r="109" s="332" customFormat="1"/>
    <row r="110" s="332" customFormat="1"/>
    <row r="111" s="332" customFormat="1"/>
    <row r="112" s="332" customFormat="1"/>
    <row r="113" s="332" customFormat="1"/>
    <row r="114" s="332" customFormat="1"/>
    <row r="115" s="332" customFormat="1"/>
    <row r="116" s="332" customFormat="1"/>
    <row r="117" s="332" customFormat="1"/>
    <row r="118" s="332" customFormat="1"/>
    <row r="119" s="332" customFormat="1"/>
    <row r="120" s="332" customFormat="1"/>
    <row r="121" s="332" customFormat="1"/>
    <row r="122" s="332" customFormat="1"/>
    <row r="123" s="332" customFormat="1"/>
    <row r="124" s="332" customFormat="1"/>
    <row r="125" s="332" customFormat="1"/>
    <row r="126" s="332" customFormat="1"/>
    <row r="127" s="332" customFormat="1"/>
    <row r="128" s="332" customFormat="1"/>
    <row r="129" s="332" customFormat="1"/>
    <row r="130" s="332" customFormat="1"/>
    <row r="131" s="332" customFormat="1"/>
    <row r="132" s="332" customFormat="1"/>
    <row r="133" s="332" customFormat="1"/>
    <row r="134" s="332" customFormat="1"/>
    <row r="135" s="332" customFormat="1"/>
    <row r="136" s="332" customFormat="1"/>
    <row r="137" s="332" customFormat="1"/>
    <row r="138" s="332" customFormat="1"/>
    <row r="139" s="332" customFormat="1"/>
    <row r="140" s="332" customFormat="1"/>
    <row r="141" s="332" customFormat="1"/>
    <row r="142" s="332" customFormat="1"/>
    <row r="143" s="332" customFormat="1"/>
    <row r="144" s="332" customFormat="1"/>
    <row r="145" s="332" customFormat="1"/>
    <row r="146" s="332" customFormat="1"/>
    <row r="147" s="332" customFormat="1"/>
    <row r="148" s="332" customFormat="1"/>
    <row r="149" s="332" customFormat="1"/>
    <row r="150" s="332" customFormat="1"/>
    <row r="151" s="332" customFormat="1"/>
    <row r="152" s="332" customFormat="1"/>
    <row r="153" s="332" customFormat="1"/>
    <row r="154" s="332" customFormat="1"/>
    <row r="155" s="332" customFormat="1"/>
    <row r="156" s="332" customFormat="1"/>
    <row r="157" s="332" customFormat="1"/>
    <row r="158" s="332" customFormat="1"/>
    <row r="159" s="332" customFormat="1"/>
    <row r="160" s="332" customFormat="1"/>
    <row r="161" s="332" customFormat="1"/>
    <row r="162" s="332" customFormat="1"/>
    <row r="163" s="332" customFormat="1"/>
    <row r="164" s="332" customFormat="1"/>
    <row r="165" s="332" customFormat="1"/>
    <row r="166" s="332" customFormat="1"/>
    <row r="167" s="332" customFormat="1"/>
    <row r="168" s="332" customFormat="1"/>
    <row r="169" s="332" customFormat="1"/>
    <row r="170" s="332" customFormat="1"/>
    <row r="171" s="332" customFormat="1"/>
    <row r="172" s="332" customFormat="1"/>
    <row r="173" s="332" customFormat="1"/>
    <row r="174" s="332" customFormat="1"/>
    <row r="175" s="332" customFormat="1"/>
    <row r="176" s="332" customFormat="1"/>
    <row r="177" s="332" customFormat="1"/>
    <row r="178" s="332" customFormat="1"/>
    <row r="179" s="332" customFormat="1"/>
    <row r="180" s="332" customFormat="1"/>
    <row r="181" s="332" customFormat="1"/>
    <row r="182" s="332" customFormat="1"/>
    <row r="183" s="332" customFormat="1"/>
    <row r="184" s="332" customFormat="1"/>
    <row r="185" s="332" customFormat="1"/>
    <row r="186" s="332" customFormat="1"/>
    <row r="187" s="332" customFormat="1"/>
    <row r="188" s="332" customFormat="1"/>
    <row r="189" s="332" customFormat="1"/>
    <row r="190" s="332" customFormat="1"/>
    <row r="191" s="332" customFormat="1"/>
    <row r="192" s="332" customFormat="1"/>
    <row r="193" s="332" customFormat="1"/>
    <row r="194" s="332" customFormat="1"/>
    <row r="195" s="332" customFormat="1"/>
    <row r="196" s="332" customFormat="1"/>
    <row r="197" s="332" customFormat="1"/>
    <row r="198" s="332" customFormat="1"/>
    <row r="199" s="332" customFormat="1"/>
    <row r="200" s="332" customFormat="1"/>
    <row r="201" s="332" customFormat="1"/>
    <row r="202" s="332" customFormat="1"/>
    <row r="203" s="332" customFormat="1"/>
    <row r="204" s="332" customFormat="1"/>
    <row r="205" s="332" customFormat="1"/>
    <row r="206" s="332" customFormat="1"/>
    <row r="207" s="332" customFormat="1"/>
    <row r="208" s="332" customFormat="1"/>
    <row r="209" s="332" customFormat="1"/>
    <row r="210" s="332" customFormat="1"/>
    <row r="211" s="332" customFormat="1"/>
    <row r="212" s="332" customFormat="1"/>
    <row r="213" s="332" customFormat="1"/>
    <row r="214" s="332" customFormat="1"/>
    <row r="215" s="332" customFormat="1"/>
    <row r="216" s="332" customFormat="1"/>
    <row r="217" s="332" customFormat="1"/>
    <row r="218" s="332" customFormat="1"/>
    <row r="219" s="332" customFormat="1"/>
    <row r="220" s="332" customFormat="1"/>
    <row r="221" s="332" customFormat="1"/>
    <row r="222" s="332" customFormat="1"/>
    <row r="223" s="332" customFormat="1"/>
    <row r="224" s="332" customFormat="1"/>
    <row r="225" s="332" customFormat="1"/>
    <row r="226" s="332" customFormat="1"/>
    <row r="227" s="332" customFormat="1"/>
    <row r="228" s="332" customFormat="1"/>
    <row r="229" s="332" customFormat="1"/>
    <row r="230" s="332" customFormat="1"/>
    <row r="231" s="332" customFormat="1"/>
    <row r="232" s="332" customFormat="1"/>
  </sheetData>
  <hyperlinks>
    <hyperlink ref="B24" r:id="rId1" xr:uid="{FFA5B9EE-ED8A-4EA2-AC39-AEAA6EEE8468}"/>
  </hyperlinks>
  <pageMargins left="0.70866141732283472" right="0.70866141732283472" top="0.74803149606299213" bottom="0.74803149606299213" header="0.31496062992125984" footer="0.31496062992125984"/>
  <pageSetup paperSize="9" scale="94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68"/>
  <sheetViews>
    <sheetView showGridLines="0" view="pageBreakPreview" zoomScale="60" zoomScaleNormal="80" workbookViewId="0">
      <pane xSplit="2" ySplit="9" topLeftCell="C61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ColWidth="9.3984375" defaultRowHeight="15.6"/>
  <cols>
    <col min="1" max="1" width="70.59765625" style="19" customWidth="1"/>
    <col min="2" max="2" width="10.59765625" style="19" customWidth="1"/>
    <col min="3" max="4" width="15.59765625" style="19" customWidth="1"/>
    <col min="5" max="5" width="70.59765625" style="19" customWidth="1"/>
    <col min="6" max="6" width="10.59765625" style="18" customWidth="1"/>
    <col min="7" max="7" width="15.59765625" style="19" customWidth="1"/>
    <col min="8" max="8" width="15.59765625" style="4" customWidth="1"/>
    <col min="9" max="9" width="6.59765625" style="152" customWidth="1"/>
    <col min="10" max="17" width="9.3984375" style="152"/>
    <col min="18" max="16384" width="9.3984375" style="4"/>
  </cols>
  <sheetData>
    <row r="1" spans="1:8" s="155" customFormat="1">
      <c r="A1" s="142" t="s">
        <v>404</v>
      </c>
      <c r="B1" s="285"/>
      <c r="C1" s="285"/>
      <c r="D1" s="285"/>
      <c r="H1" s="637"/>
    </row>
    <row r="2" spans="1:8" s="155" customFormat="1">
      <c r="A2" s="143" t="s">
        <v>857</v>
      </c>
      <c r="B2" s="170"/>
      <c r="C2" s="170"/>
      <c r="D2" s="170"/>
      <c r="E2" s="304"/>
      <c r="F2" s="333"/>
      <c r="G2" s="334"/>
      <c r="H2" s="334"/>
    </row>
    <row r="3" spans="1:8" s="155" customFormat="1">
      <c r="A3" s="144"/>
      <c r="B3" s="168"/>
      <c r="C3" s="629"/>
      <c r="D3" s="629"/>
      <c r="E3" s="200"/>
      <c r="F3" s="194"/>
      <c r="G3" s="628"/>
      <c r="H3" s="335"/>
    </row>
    <row r="4" spans="1:8" s="155" customFormat="1">
      <c r="A4" s="555" t="str">
        <f>+Title!B14</f>
        <v>Telelink Business Services Group AD</v>
      </c>
      <c r="B4" s="168"/>
      <c r="C4" s="629"/>
      <c r="D4" s="629"/>
      <c r="H4" s="334"/>
    </row>
    <row r="5" spans="1:8" s="155" customFormat="1">
      <c r="A5" s="145">
        <f>+Title!B16</f>
        <v>205744019</v>
      </c>
      <c r="B5" s="170"/>
      <c r="C5" s="302"/>
      <c r="D5" s="170"/>
      <c r="H5" s="336"/>
    </row>
    <row r="6" spans="1:8" s="155" customFormat="1">
      <c r="A6" s="556">
        <f>+Title!B10</f>
        <v>44834</v>
      </c>
      <c r="B6" s="170"/>
      <c r="C6" s="302"/>
      <c r="D6" s="170"/>
      <c r="H6" s="337"/>
    </row>
    <row r="7" spans="1:8" s="155" customFormat="1" ht="16.2" thickBot="1">
      <c r="A7" s="338"/>
      <c r="B7" s="338"/>
      <c r="C7" s="351"/>
      <c r="D7" s="352"/>
      <c r="E7" s="339"/>
      <c r="F7" s="338"/>
      <c r="G7" s="353"/>
      <c r="H7" s="337" t="s">
        <v>844</v>
      </c>
    </row>
    <row r="8" spans="1:8">
      <c r="A8" s="2" t="s">
        <v>406</v>
      </c>
      <c r="B8" s="3" t="s">
        <v>407</v>
      </c>
      <c r="C8" s="140" t="s">
        <v>408</v>
      </c>
      <c r="D8" s="171" t="s">
        <v>409</v>
      </c>
      <c r="E8" s="254" t="s">
        <v>410</v>
      </c>
      <c r="F8" s="3" t="s">
        <v>407</v>
      </c>
      <c r="G8" s="140" t="s">
        <v>408</v>
      </c>
      <c r="H8" s="171" t="s">
        <v>409</v>
      </c>
    </row>
    <row r="9" spans="1:8" ht="16.2" thickBot="1">
      <c r="A9" s="259" t="s">
        <v>1</v>
      </c>
      <c r="B9" s="256" t="s">
        <v>2</v>
      </c>
      <c r="C9" s="256">
        <v>1</v>
      </c>
      <c r="D9" s="257">
        <v>2</v>
      </c>
      <c r="E9" s="255" t="s">
        <v>1</v>
      </c>
      <c r="F9" s="256" t="s">
        <v>2</v>
      </c>
      <c r="G9" s="256">
        <v>1</v>
      </c>
      <c r="H9" s="257">
        <v>2</v>
      </c>
    </row>
    <row r="10" spans="1:8">
      <c r="A10" s="705" t="s">
        <v>411</v>
      </c>
      <c r="B10" s="690"/>
      <c r="C10" s="5"/>
      <c r="D10" s="706"/>
      <c r="E10" s="662" t="s">
        <v>489</v>
      </c>
      <c r="F10" s="663"/>
      <c r="G10" s="516"/>
      <c r="H10" s="517"/>
    </row>
    <row r="11" spans="1:8">
      <c r="A11" s="664" t="s">
        <v>412</v>
      </c>
      <c r="B11" s="665"/>
      <c r="C11" s="7"/>
      <c r="D11" s="258"/>
      <c r="E11" s="666" t="s">
        <v>490</v>
      </c>
      <c r="F11" s="667"/>
      <c r="G11" s="518"/>
      <c r="H11" s="519"/>
    </row>
    <row r="12" spans="1:8">
      <c r="A12" s="664" t="s">
        <v>413</v>
      </c>
      <c r="B12" s="665" t="s">
        <v>3</v>
      </c>
      <c r="C12" s="9">
        <v>0</v>
      </c>
      <c r="D12" s="9">
        <v>0</v>
      </c>
      <c r="E12" s="666" t="s">
        <v>491</v>
      </c>
      <c r="F12" s="665" t="s">
        <v>4</v>
      </c>
      <c r="G12" s="9">
        <v>12500.000000000002</v>
      </c>
      <c r="H12" s="10">
        <v>12500.000000000002</v>
      </c>
    </row>
    <row r="13" spans="1:8">
      <c r="A13" s="664" t="s">
        <v>414</v>
      </c>
      <c r="B13" s="665" t="s">
        <v>5</v>
      </c>
      <c r="C13" s="9">
        <v>1280</v>
      </c>
      <c r="D13" s="9">
        <v>1901</v>
      </c>
      <c r="E13" s="666" t="s">
        <v>492</v>
      </c>
      <c r="F13" s="665" t="s">
        <v>6</v>
      </c>
      <c r="G13" s="9">
        <v>12500.000000000002</v>
      </c>
      <c r="H13" s="10">
        <v>12500.000000000002</v>
      </c>
    </row>
    <row r="14" spans="1:8">
      <c r="A14" s="664" t="s">
        <v>415</v>
      </c>
      <c r="B14" s="665" t="s">
        <v>7</v>
      </c>
      <c r="C14" s="9">
        <v>366</v>
      </c>
      <c r="D14" s="9">
        <v>518</v>
      </c>
      <c r="E14" s="666" t="s">
        <v>493</v>
      </c>
      <c r="F14" s="665" t="s">
        <v>8</v>
      </c>
      <c r="G14" s="9">
        <v>0</v>
      </c>
      <c r="H14" s="10">
        <v>0</v>
      </c>
    </row>
    <row r="15" spans="1:8">
      <c r="A15" s="664" t="s">
        <v>416</v>
      </c>
      <c r="B15" s="665" t="s">
        <v>9</v>
      </c>
      <c r="C15" s="9">
        <v>0</v>
      </c>
      <c r="D15" s="9">
        <v>0</v>
      </c>
      <c r="E15" s="668" t="s">
        <v>494</v>
      </c>
      <c r="F15" s="665" t="s">
        <v>10</v>
      </c>
      <c r="G15" s="9">
        <v>0</v>
      </c>
      <c r="H15" s="10">
        <v>0</v>
      </c>
    </row>
    <row r="16" spans="1:8">
      <c r="A16" s="664" t="s">
        <v>417</v>
      </c>
      <c r="B16" s="665" t="s">
        <v>11</v>
      </c>
      <c r="C16" s="9">
        <v>419</v>
      </c>
      <c r="D16" s="9">
        <v>506</v>
      </c>
      <c r="E16" s="668" t="s">
        <v>495</v>
      </c>
      <c r="F16" s="665" t="s">
        <v>12</v>
      </c>
      <c r="G16" s="9">
        <v>0</v>
      </c>
      <c r="H16" s="10">
        <v>0</v>
      </c>
    </row>
    <row r="17" spans="1:13">
      <c r="A17" s="664" t="s">
        <v>418</v>
      </c>
      <c r="B17" s="669" t="s">
        <v>13</v>
      </c>
      <c r="C17" s="9">
        <v>181</v>
      </c>
      <c r="D17" s="9">
        <v>228</v>
      </c>
      <c r="E17" s="668" t="s">
        <v>496</v>
      </c>
      <c r="F17" s="665" t="s">
        <v>14</v>
      </c>
      <c r="G17" s="9">
        <v>0</v>
      </c>
      <c r="H17" s="10">
        <v>0</v>
      </c>
    </row>
    <row r="18" spans="1:13" ht="16.2">
      <c r="A18" s="664" t="s">
        <v>419</v>
      </c>
      <c r="B18" s="665" t="s">
        <v>15</v>
      </c>
      <c r="C18" s="9">
        <v>0</v>
      </c>
      <c r="D18" s="9">
        <v>0</v>
      </c>
      <c r="E18" s="668" t="s">
        <v>497</v>
      </c>
      <c r="F18" s="670" t="s">
        <v>16</v>
      </c>
      <c r="G18" s="520">
        <f>G12+G15+G16+G17</f>
        <v>12500.000000000002</v>
      </c>
      <c r="H18" s="521">
        <f>H12+H15+H16+H17</f>
        <v>12500.000000000002</v>
      </c>
    </row>
    <row r="19" spans="1:13" ht="16.2">
      <c r="A19" s="664" t="s">
        <v>420</v>
      </c>
      <c r="B19" s="665" t="s">
        <v>17</v>
      </c>
      <c r="C19" s="9">
        <v>5549</v>
      </c>
      <c r="D19" s="72">
        <v>3536</v>
      </c>
      <c r="E19" s="666" t="s">
        <v>498</v>
      </c>
      <c r="F19" s="671"/>
      <c r="G19" s="522"/>
      <c r="H19" s="523"/>
    </row>
    <row r="20" spans="1:13" ht="16.2">
      <c r="A20" s="664" t="s">
        <v>421</v>
      </c>
      <c r="B20" s="671" t="s">
        <v>18</v>
      </c>
      <c r="C20" s="510">
        <f>SUM(C12:C19)</f>
        <v>7795</v>
      </c>
      <c r="D20" s="511">
        <f>SUM(D12:D19)</f>
        <v>6689</v>
      </c>
      <c r="E20" s="666" t="s">
        <v>499</v>
      </c>
      <c r="F20" s="665" t="s">
        <v>19</v>
      </c>
      <c r="G20" s="9"/>
      <c r="H20" s="10"/>
    </row>
    <row r="21" spans="1:13" ht="16.2">
      <c r="A21" s="664" t="s">
        <v>422</v>
      </c>
      <c r="B21" s="671" t="s">
        <v>20</v>
      </c>
      <c r="C21" s="636">
        <v>409</v>
      </c>
      <c r="D21" s="649">
        <v>409</v>
      </c>
      <c r="E21" s="666" t="s">
        <v>500</v>
      </c>
      <c r="F21" s="665" t="s">
        <v>21</v>
      </c>
      <c r="G21" s="9"/>
      <c r="H21" s="10"/>
    </row>
    <row r="22" spans="1:13" ht="16.2">
      <c r="A22" s="664" t="s">
        <v>423</v>
      </c>
      <c r="B22" s="672" t="s">
        <v>22</v>
      </c>
      <c r="C22" s="636">
        <v>0</v>
      </c>
      <c r="D22" s="649">
        <v>0</v>
      </c>
      <c r="E22" s="666" t="s">
        <v>501</v>
      </c>
      <c r="F22" s="665" t="s">
        <v>23</v>
      </c>
      <c r="G22" s="512">
        <f>SUM(G23:G25)</f>
        <v>-12694</v>
      </c>
      <c r="H22" s="513">
        <f>SUM(H23:H25)</f>
        <v>-12902</v>
      </c>
      <c r="M22" s="154"/>
    </row>
    <row r="23" spans="1:13">
      <c r="A23" s="664" t="s">
        <v>424</v>
      </c>
      <c r="B23" s="665"/>
      <c r="C23" s="7"/>
      <c r="D23" s="258"/>
      <c r="E23" s="668" t="s">
        <v>502</v>
      </c>
      <c r="F23" s="665" t="s">
        <v>24</v>
      </c>
      <c r="G23" s="9">
        <v>1352</v>
      </c>
      <c r="H23" s="10">
        <v>1083</v>
      </c>
    </row>
    <row r="24" spans="1:13">
      <c r="A24" s="664" t="s">
        <v>425</v>
      </c>
      <c r="B24" s="665" t="s">
        <v>25</v>
      </c>
      <c r="C24" s="9">
        <v>0</v>
      </c>
      <c r="D24" s="10">
        <v>0</v>
      </c>
      <c r="E24" s="668" t="s">
        <v>503</v>
      </c>
      <c r="F24" s="665" t="s">
        <v>26</v>
      </c>
      <c r="G24" s="9">
        <v>-504</v>
      </c>
      <c r="H24" s="10">
        <v>-518</v>
      </c>
      <c r="M24" s="154"/>
    </row>
    <row r="25" spans="1:13">
      <c r="A25" s="664" t="s">
        <v>426</v>
      </c>
      <c r="B25" s="665" t="s">
        <v>27</v>
      </c>
      <c r="C25" s="9">
        <v>100</v>
      </c>
      <c r="D25" s="10">
        <v>205</v>
      </c>
      <c r="E25" s="666" t="s">
        <v>504</v>
      </c>
      <c r="F25" s="665" t="s">
        <v>28</v>
      </c>
      <c r="G25" s="9">
        <v>-13542</v>
      </c>
      <c r="H25" s="10">
        <v>-13467</v>
      </c>
    </row>
    <row r="26" spans="1:13" ht="16.2">
      <c r="A26" s="664" t="s">
        <v>427</v>
      </c>
      <c r="B26" s="665" t="s">
        <v>29</v>
      </c>
      <c r="C26" s="9">
        <v>154</v>
      </c>
      <c r="D26" s="10">
        <v>138</v>
      </c>
      <c r="E26" s="668" t="s">
        <v>505</v>
      </c>
      <c r="F26" s="671" t="s">
        <v>30</v>
      </c>
      <c r="G26" s="510">
        <f>G20+G21+G22</f>
        <v>-12694</v>
      </c>
      <c r="H26" s="511">
        <f>H20+H21+H22</f>
        <v>-12902</v>
      </c>
      <c r="M26" s="154"/>
    </row>
    <row r="27" spans="1:13" ht="16.2">
      <c r="A27" s="664" t="s">
        <v>428</v>
      </c>
      <c r="B27" s="665" t="s">
        <v>31</v>
      </c>
      <c r="C27" s="9">
        <v>103</v>
      </c>
      <c r="D27" s="10">
        <v>139</v>
      </c>
      <c r="E27" s="666" t="s">
        <v>506</v>
      </c>
      <c r="F27" s="671"/>
      <c r="G27" s="522"/>
      <c r="H27" s="523"/>
    </row>
    <row r="28" spans="1:13" ht="16.2">
      <c r="A28" s="664" t="s">
        <v>429</v>
      </c>
      <c r="B28" s="672" t="s">
        <v>32</v>
      </c>
      <c r="C28" s="510">
        <f>SUM(C24:C27)</f>
        <v>357</v>
      </c>
      <c r="D28" s="511">
        <f>SUM(D24:D27)</f>
        <v>482</v>
      </c>
      <c r="E28" s="668" t="s">
        <v>507</v>
      </c>
      <c r="F28" s="665" t="s">
        <v>33</v>
      </c>
      <c r="G28" s="512">
        <f>SUM(G29:G31)</f>
        <v>7035</v>
      </c>
      <c r="H28" s="513">
        <f>SUM(H29:H31)</f>
        <v>5022</v>
      </c>
      <c r="M28" s="154"/>
    </row>
    <row r="29" spans="1:13">
      <c r="A29" s="664"/>
      <c r="B29" s="665"/>
      <c r="C29" s="7"/>
      <c r="D29" s="258"/>
      <c r="E29" s="666" t="s">
        <v>508</v>
      </c>
      <c r="F29" s="665" t="s">
        <v>34</v>
      </c>
      <c r="G29" s="9">
        <v>7035</v>
      </c>
      <c r="H29" s="10">
        <v>5022</v>
      </c>
    </row>
    <row r="30" spans="1:13">
      <c r="A30" s="664" t="s">
        <v>430</v>
      </c>
      <c r="B30" s="665"/>
      <c r="C30" s="7"/>
      <c r="D30" s="258"/>
      <c r="E30" s="666" t="s">
        <v>509</v>
      </c>
      <c r="F30" s="665" t="s">
        <v>35</v>
      </c>
      <c r="G30" s="9">
        <v>0</v>
      </c>
      <c r="H30" s="10">
        <v>0</v>
      </c>
      <c r="M30" s="154"/>
    </row>
    <row r="31" spans="1:13">
      <c r="A31" s="664" t="s">
        <v>431</v>
      </c>
      <c r="B31" s="665" t="s">
        <v>36</v>
      </c>
      <c r="C31" s="9"/>
      <c r="D31" s="72"/>
      <c r="E31" s="666" t="s">
        <v>510</v>
      </c>
      <c r="F31" s="665" t="s">
        <v>37</v>
      </c>
      <c r="G31" s="9">
        <v>0</v>
      </c>
      <c r="H31" s="10">
        <v>0</v>
      </c>
    </row>
    <row r="32" spans="1:13">
      <c r="A32" s="664" t="s">
        <v>432</v>
      </c>
      <c r="B32" s="665" t="s">
        <v>38</v>
      </c>
      <c r="C32" s="9"/>
      <c r="D32" s="72"/>
      <c r="E32" s="668" t="s">
        <v>511</v>
      </c>
      <c r="F32" s="665" t="s">
        <v>39</v>
      </c>
      <c r="G32" s="9">
        <v>7714</v>
      </c>
      <c r="H32" s="10">
        <v>12407</v>
      </c>
      <c r="I32" s="631"/>
      <c r="J32" s="631"/>
      <c r="M32" s="154"/>
    </row>
    <row r="33" spans="1:13" ht="16.2">
      <c r="A33" s="664" t="s">
        <v>433</v>
      </c>
      <c r="B33" s="672" t="s">
        <v>40</v>
      </c>
      <c r="C33" s="510">
        <f>C31+C32</f>
        <v>0</v>
      </c>
      <c r="D33" s="511">
        <f>D31+D32</f>
        <v>0</v>
      </c>
      <c r="E33" s="668" t="s">
        <v>512</v>
      </c>
      <c r="F33" s="665" t="s">
        <v>41</v>
      </c>
      <c r="G33" s="9">
        <v>0</v>
      </c>
      <c r="H33" s="10">
        <v>0</v>
      </c>
    </row>
    <row r="34" spans="1:13" ht="16.2">
      <c r="A34" s="664" t="s">
        <v>434</v>
      </c>
      <c r="B34" s="669"/>
      <c r="C34" s="7"/>
      <c r="D34" s="258"/>
      <c r="E34" s="668" t="s">
        <v>513</v>
      </c>
      <c r="F34" s="671" t="s">
        <v>42</v>
      </c>
      <c r="G34" s="510">
        <f>G28+G32+G33</f>
        <v>14749</v>
      </c>
      <c r="H34" s="511">
        <f>H28+H32+H33</f>
        <v>17429</v>
      </c>
    </row>
    <row r="35" spans="1:13">
      <c r="A35" s="664" t="s">
        <v>435</v>
      </c>
      <c r="B35" s="669" t="s">
        <v>43</v>
      </c>
      <c r="C35" s="7">
        <f>SUM(C36:C39)</f>
        <v>0</v>
      </c>
      <c r="D35" s="7">
        <f>SUM(D36:D39)</f>
        <v>0</v>
      </c>
      <c r="E35" s="666"/>
      <c r="F35" s="673"/>
      <c r="G35" s="524"/>
      <c r="H35" s="525"/>
    </row>
    <row r="36" spans="1:13">
      <c r="A36" s="664" t="s">
        <v>436</v>
      </c>
      <c r="B36" s="665" t="s">
        <v>44</v>
      </c>
      <c r="C36" s="9"/>
      <c r="D36" s="72"/>
      <c r="E36" s="674"/>
      <c r="F36" s="675"/>
      <c r="G36" s="524"/>
      <c r="H36" s="525"/>
    </row>
    <row r="37" spans="1:13">
      <c r="A37" s="664" t="s">
        <v>437</v>
      </c>
      <c r="B37" s="665" t="s">
        <v>45</v>
      </c>
      <c r="C37" s="9"/>
      <c r="D37" s="72"/>
      <c r="E37" s="666" t="s">
        <v>514</v>
      </c>
      <c r="F37" s="673" t="s">
        <v>46</v>
      </c>
      <c r="G37" s="526">
        <f>G26+G18+G34</f>
        <v>14555.000000000002</v>
      </c>
      <c r="H37" s="527">
        <f>H26+H18+H34</f>
        <v>17027</v>
      </c>
    </row>
    <row r="38" spans="1:13">
      <c r="A38" s="664" t="s">
        <v>438</v>
      </c>
      <c r="B38" s="665" t="s">
        <v>47</v>
      </c>
      <c r="C38" s="9"/>
      <c r="D38" s="72"/>
      <c r="E38" s="666"/>
      <c r="F38" s="673"/>
      <c r="G38" s="524"/>
      <c r="H38" s="525"/>
      <c r="M38" s="154"/>
    </row>
    <row r="39" spans="1:13" ht="16.2" thickBot="1">
      <c r="A39" s="664" t="s">
        <v>439</v>
      </c>
      <c r="B39" s="665" t="s">
        <v>48</v>
      </c>
      <c r="C39" s="9"/>
      <c r="D39" s="72"/>
      <c r="E39" s="676"/>
      <c r="F39" s="677"/>
      <c r="G39" s="528"/>
      <c r="H39" s="529"/>
    </row>
    <row r="40" spans="1:13">
      <c r="A40" s="664" t="s">
        <v>440</v>
      </c>
      <c r="B40" s="665" t="s">
        <v>49</v>
      </c>
      <c r="C40" s="512">
        <f>C41+C42+C44</f>
        <v>0</v>
      </c>
      <c r="D40" s="513">
        <f>D41+D42+D44</f>
        <v>0</v>
      </c>
      <c r="E40" s="678" t="s">
        <v>515</v>
      </c>
      <c r="F40" s="661" t="s">
        <v>50</v>
      </c>
      <c r="G40" s="530"/>
      <c r="H40" s="531"/>
      <c r="M40" s="154"/>
    </row>
    <row r="41" spans="1:13" ht="16.2" thickBot="1">
      <c r="A41" s="664" t="s">
        <v>441</v>
      </c>
      <c r="B41" s="665" t="s">
        <v>51</v>
      </c>
      <c r="C41" s="9"/>
      <c r="D41" s="10"/>
      <c r="E41" s="679"/>
      <c r="F41" s="680"/>
      <c r="G41" s="528"/>
      <c r="H41" s="529"/>
    </row>
    <row r="42" spans="1:13">
      <c r="A42" s="664" t="s">
        <v>442</v>
      </c>
      <c r="B42" s="665" t="s">
        <v>52</v>
      </c>
      <c r="C42" s="9"/>
      <c r="D42" s="10"/>
      <c r="E42" s="681" t="s">
        <v>516</v>
      </c>
      <c r="F42" s="682"/>
      <c r="G42" s="532"/>
      <c r="H42" s="533"/>
    </row>
    <row r="43" spans="1:13">
      <c r="A43" s="664" t="s">
        <v>443</v>
      </c>
      <c r="B43" s="665" t="s">
        <v>53</v>
      </c>
      <c r="C43" s="9"/>
      <c r="D43" s="10"/>
      <c r="E43" s="666" t="s">
        <v>517</v>
      </c>
      <c r="F43" s="675"/>
      <c r="G43" s="524"/>
      <c r="H43" s="525"/>
    </row>
    <row r="44" spans="1:13">
      <c r="A44" s="664" t="s">
        <v>444</v>
      </c>
      <c r="B44" s="665" t="s">
        <v>54</v>
      </c>
      <c r="C44" s="9"/>
      <c r="D44" s="10"/>
      <c r="E44" s="668" t="s">
        <v>518</v>
      </c>
      <c r="F44" s="665" t="s">
        <v>55</v>
      </c>
      <c r="G44" s="9"/>
      <c r="H44" s="10"/>
      <c r="M44" s="154"/>
    </row>
    <row r="45" spans="1:13">
      <c r="A45" s="664" t="s">
        <v>445</v>
      </c>
      <c r="B45" s="665" t="s">
        <v>56</v>
      </c>
      <c r="C45" s="9"/>
      <c r="D45" s="10"/>
      <c r="E45" s="668" t="s">
        <v>519</v>
      </c>
      <c r="F45" s="665" t="s">
        <v>57</v>
      </c>
      <c r="G45" s="9"/>
      <c r="H45" s="10"/>
    </row>
    <row r="46" spans="1:13" ht="16.2">
      <c r="A46" s="664" t="s">
        <v>446</v>
      </c>
      <c r="B46" s="671" t="s">
        <v>58</v>
      </c>
      <c r="C46" s="510">
        <f>C35+C40+C45</f>
        <v>0</v>
      </c>
      <c r="D46" s="511">
        <f>D35+D40+D45</f>
        <v>0</v>
      </c>
      <c r="E46" s="666" t="s">
        <v>520</v>
      </c>
      <c r="F46" s="665" t="s">
        <v>59</v>
      </c>
      <c r="G46" s="9"/>
      <c r="H46" s="10"/>
      <c r="M46" s="154"/>
    </row>
    <row r="47" spans="1:13">
      <c r="A47" s="664" t="s">
        <v>447</v>
      </c>
      <c r="B47" s="673"/>
      <c r="C47" s="11"/>
      <c r="D47" s="12"/>
      <c r="E47" s="666" t="s">
        <v>468</v>
      </c>
      <c r="F47" s="665" t="s">
        <v>60</v>
      </c>
      <c r="G47" s="9"/>
      <c r="H47" s="10"/>
    </row>
    <row r="48" spans="1:13">
      <c r="A48" s="664" t="s">
        <v>448</v>
      </c>
      <c r="B48" s="665" t="s">
        <v>61</v>
      </c>
      <c r="C48" s="9"/>
      <c r="D48" s="10"/>
      <c r="E48" s="666" t="s">
        <v>521</v>
      </c>
      <c r="F48" s="665" t="s">
        <v>62</v>
      </c>
      <c r="G48" s="9"/>
      <c r="H48" s="10"/>
      <c r="M48" s="154"/>
    </row>
    <row r="49" spans="1:13">
      <c r="A49" s="664" t="s">
        <v>449</v>
      </c>
      <c r="B49" s="669" t="s">
        <v>63</v>
      </c>
      <c r="C49" s="9"/>
      <c r="D49" s="10"/>
      <c r="E49" s="666" t="s">
        <v>522</v>
      </c>
      <c r="F49" s="665" t="s">
        <v>64</v>
      </c>
      <c r="G49" s="9">
        <v>28</v>
      </c>
      <c r="H49" s="10">
        <v>216</v>
      </c>
    </row>
    <row r="50" spans="1:13" ht="16.2">
      <c r="A50" s="664" t="s">
        <v>450</v>
      </c>
      <c r="B50" s="665" t="s">
        <v>65</v>
      </c>
      <c r="C50" s="9"/>
      <c r="D50" s="10"/>
      <c r="E50" s="666" t="s">
        <v>523</v>
      </c>
      <c r="F50" s="671" t="s">
        <v>66</v>
      </c>
      <c r="G50" s="512">
        <f>SUM(G44:G49)</f>
        <v>28</v>
      </c>
      <c r="H50" s="513">
        <f>SUM(H44:H49)</f>
        <v>216</v>
      </c>
    </row>
    <row r="51" spans="1:13">
      <c r="A51" s="664" t="s">
        <v>451</v>
      </c>
      <c r="B51" s="665" t="s">
        <v>67</v>
      </c>
      <c r="C51" s="9">
        <v>8</v>
      </c>
      <c r="D51" s="10">
        <v>9</v>
      </c>
      <c r="E51" s="666"/>
      <c r="F51" s="665"/>
      <c r="G51" s="512"/>
      <c r="H51" s="513"/>
    </row>
    <row r="52" spans="1:13" ht="16.2">
      <c r="A52" s="664" t="s">
        <v>452</v>
      </c>
      <c r="B52" s="671" t="s">
        <v>68</v>
      </c>
      <c r="C52" s="510">
        <f>SUM(C48:C51)</f>
        <v>8</v>
      </c>
      <c r="D52" s="511">
        <f>SUM(D48:D51)</f>
        <v>9</v>
      </c>
      <c r="E52" s="666" t="s">
        <v>524</v>
      </c>
      <c r="F52" s="671" t="s">
        <v>69</v>
      </c>
      <c r="G52" s="9">
        <v>754</v>
      </c>
      <c r="H52" s="10">
        <v>1280</v>
      </c>
      <c r="I52" s="631"/>
    </row>
    <row r="53" spans="1:13" ht="16.2">
      <c r="A53" s="664" t="s">
        <v>70</v>
      </c>
      <c r="B53" s="671"/>
      <c r="C53" s="7"/>
      <c r="D53" s="8"/>
      <c r="E53" s="666" t="s">
        <v>525</v>
      </c>
      <c r="F53" s="671" t="s">
        <v>71</v>
      </c>
      <c r="G53" s="9">
        <v>11878</v>
      </c>
      <c r="H53" s="10">
        <v>8140</v>
      </c>
    </row>
    <row r="54" spans="1:13" ht="16.2">
      <c r="A54" s="664" t="s">
        <v>453</v>
      </c>
      <c r="B54" s="671" t="s">
        <v>72</v>
      </c>
      <c r="C54" s="647">
        <v>11465</v>
      </c>
      <c r="D54" s="648">
        <v>7360</v>
      </c>
      <c r="E54" s="666" t="s">
        <v>526</v>
      </c>
      <c r="F54" s="671" t="s">
        <v>73</v>
      </c>
      <c r="G54" s="9"/>
      <c r="H54" s="10"/>
    </row>
    <row r="55" spans="1:13" ht="16.2">
      <c r="A55" s="664" t="s">
        <v>454</v>
      </c>
      <c r="B55" s="671" t="s">
        <v>74</v>
      </c>
      <c r="C55" s="647">
        <v>647</v>
      </c>
      <c r="D55" s="648">
        <v>629</v>
      </c>
      <c r="E55" s="666" t="s">
        <v>527</v>
      </c>
      <c r="F55" s="671" t="s">
        <v>75</v>
      </c>
      <c r="G55" s="9"/>
      <c r="H55" s="10"/>
    </row>
    <row r="56" spans="1:13" ht="16.2" thickBot="1">
      <c r="A56" s="683" t="s">
        <v>455</v>
      </c>
      <c r="B56" s="684" t="s">
        <v>76</v>
      </c>
      <c r="C56" s="514">
        <f>C20+C21+C22+C28+C33+C46+C52+C54+C55</f>
        <v>20681</v>
      </c>
      <c r="D56" s="515">
        <f>D20+D21+D22+D28+D33+D46+D52+D54+D55</f>
        <v>15578</v>
      </c>
      <c r="E56" s="685" t="s">
        <v>528</v>
      </c>
      <c r="F56" s="686" t="s">
        <v>77</v>
      </c>
      <c r="G56" s="526">
        <f>G50+G52+G53+G54+G55</f>
        <v>12660</v>
      </c>
      <c r="H56" s="527">
        <f>H50+H52+H53+H54+H55</f>
        <v>9636</v>
      </c>
      <c r="M56" s="154"/>
    </row>
    <row r="57" spans="1:13">
      <c r="A57" s="687" t="s">
        <v>456</v>
      </c>
      <c r="B57" s="688"/>
      <c r="C57" s="5"/>
      <c r="D57" s="6"/>
      <c r="E57" s="689"/>
      <c r="F57" s="690"/>
      <c r="G57" s="534"/>
      <c r="H57" s="535"/>
    </row>
    <row r="58" spans="1:13">
      <c r="A58" s="664" t="s">
        <v>457</v>
      </c>
      <c r="B58" s="673"/>
      <c r="C58" s="11"/>
      <c r="D58" s="12"/>
      <c r="E58" s="691" t="s">
        <v>529</v>
      </c>
      <c r="F58" s="665"/>
      <c r="G58" s="512"/>
      <c r="H58" s="513"/>
      <c r="M58" s="154"/>
    </row>
    <row r="59" spans="1:13">
      <c r="A59" s="664" t="s">
        <v>458</v>
      </c>
      <c r="B59" s="665" t="s">
        <v>78</v>
      </c>
      <c r="C59" s="9">
        <v>481</v>
      </c>
      <c r="D59" s="10">
        <v>219</v>
      </c>
      <c r="E59" s="666" t="s">
        <v>530</v>
      </c>
      <c r="F59" s="692"/>
      <c r="G59" s="692"/>
      <c r="H59" s="513"/>
    </row>
    <row r="60" spans="1:13">
      <c r="A60" s="664" t="s">
        <v>459</v>
      </c>
      <c r="B60" s="665" t="s">
        <v>80</v>
      </c>
      <c r="C60" s="9">
        <v>0</v>
      </c>
      <c r="D60" s="10">
        <v>0</v>
      </c>
      <c r="E60" s="666" t="s">
        <v>531</v>
      </c>
      <c r="F60" s="665" t="s">
        <v>79</v>
      </c>
      <c r="G60" s="9">
        <v>2874</v>
      </c>
      <c r="H60" s="10">
        <v>1725</v>
      </c>
      <c r="M60" s="154"/>
    </row>
    <row r="61" spans="1:13">
      <c r="A61" s="664" t="s">
        <v>460</v>
      </c>
      <c r="B61" s="665" t="s">
        <v>82</v>
      </c>
      <c r="C61" s="9">
        <v>4342</v>
      </c>
      <c r="D61" s="10">
        <v>2248</v>
      </c>
      <c r="E61" s="666" t="s">
        <v>532</v>
      </c>
      <c r="F61" s="665" t="s">
        <v>81</v>
      </c>
      <c r="G61" s="9">
        <v>272</v>
      </c>
      <c r="H61" s="10">
        <v>349</v>
      </c>
    </row>
    <row r="62" spans="1:13">
      <c r="A62" s="664" t="s">
        <v>461</v>
      </c>
      <c r="B62" s="669" t="s">
        <v>84</v>
      </c>
      <c r="C62" s="9">
        <v>3082</v>
      </c>
      <c r="D62" s="10">
        <v>2571</v>
      </c>
      <c r="E62" s="668" t="s">
        <v>533</v>
      </c>
      <c r="F62" s="665" t="s">
        <v>83</v>
      </c>
      <c r="G62" s="512">
        <f>SUM(G63:G69)</f>
        <v>27847</v>
      </c>
      <c r="H62" s="513">
        <f>SUM(H63:H69)</f>
        <v>27828</v>
      </c>
      <c r="M62" s="154"/>
    </row>
    <row r="63" spans="1:13">
      <c r="A63" s="664" t="s">
        <v>462</v>
      </c>
      <c r="B63" s="669" t="s">
        <v>86</v>
      </c>
      <c r="C63" s="9">
        <v>0</v>
      </c>
      <c r="D63" s="10">
        <v>0</v>
      </c>
      <c r="E63" s="668" t="s">
        <v>534</v>
      </c>
      <c r="F63" s="665" t="s">
        <v>85</v>
      </c>
      <c r="G63" s="9">
        <v>231</v>
      </c>
      <c r="H63" s="10">
        <v>146</v>
      </c>
    </row>
    <row r="64" spans="1:13">
      <c r="A64" s="664" t="s">
        <v>864</v>
      </c>
      <c r="B64" s="665" t="s">
        <v>88</v>
      </c>
      <c r="C64" s="9">
        <v>316</v>
      </c>
      <c r="D64" s="10">
        <v>316</v>
      </c>
      <c r="E64" s="666" t="s">
        <v>535</v>
      </c>
      <c r="F64" s="665" t="s">
        <v>87</v>
      </c>
      <c r="G64" s="9">
        <v>0</v>
      </c>
      <c r="H64" s="10">
        <v>0</v>
      </c>
      <c r="M64" s="154"/>
    </row>
    <row r="65" spans="1:13" ht="16.2">
      <c r="A65" s="664" t="s">
        <v>463</v>
      </c>
      <c r="B65" s="671" t="s">
        <v>90</v>
      </c>
      <c r="C65" s="510">
        <f>SUM(C59:C64)</f>
        <v>8221</v>
      </c>
      <c r="D65" s="511">
        <f>SUM(D59:D64)</f>
        <v>5354</v>
      </c>
      <c r="E65" s="666" t="s">
        <v>536</v>
      </c>
      <c r="F65" s="665" t="s">
        <v>89</v>
      </c>
      <c r="G65" s="9">
        <v>21177</v>
      </c>
      <c r="H65" s="10">
        <v>21505</v>
      </c>
      <c r="I65" s="631"/>
      <c r="J65" s="631"/>
    </row>
    <row r="66" spans="1:13" ht="16.2">
      <c r="A66" s="664"/>
      <c r="B66" s="671"/>
      <c r="C66" s="7"/>
      <c r="D66" s="8"/>
      <c r="E66" s="666" t="s">
        <v>537</v>
      </c>
      <c r="F66" s="665" t="s">
        <v>91</v>
      </c>
      <c r="G66" s="9">
        <v>1066</v>
      </c>
      <c r="H66" s="10">
        <v>2201</v>
      </c>
    </row>
    <row r="67" spans="1:13">
      <c r="A67" s="664" t="s">
        <v>464</v>
      </c>
      <c r="B67" s="673"/>
      <c r="C67" s="11"/>
      <c r="D67" s="12"/>
      <c r="E67" s="666" t="s">
        <v>538</v>
      </c>
      <c r="F67" s="665" t="s">
        <v>92</v>
      </c>
      <c r="G67" s="9">
        <v>982</v>
      </c>
      <c r="H67" s="10">
        <v>1950</v>
      </c>
      <c r="I67" s="631"/>
      <c r="J67" s="631"/>
    </row>
    <row r="68" spans="1:13">
      <c r="A68" s="664" t="s">
        <v>465</v>
      </c>
      <c r="B68" s="665" t="s">
        <v>94</v>
      </c>
      <c r="C68" s="9">
        <v>7228</v>
      </c>
      <c r="D68" s="10">
        <v>1130</v>
      </c>
      <c r="E68" s="666" t="s">
        <v>539</v>
      </c>
      <c r="F68" s="665" t="s">
        <v>93</v>
      </c>
      <c r="G68" s="9">
        <v>277</v>
      </c>
      <c r="H68" s="10">
        <v>237</v>
      </c>
    </row>
    <row r="69" spans="1:13">
      <c r="A69" s="664" t="s">
        <v>466</v>
      </c>
      <c r="B69" s="665" t="s">
        <v>96</v>
      </c>
      <c r="C69" s="9">
        <v>18855</v>
      </c>
      <c r="D69" s="10">
        <v>25023</v>
      </c>
      <c r="E69" s="666" t="s">
        <v>540</v>
      </c>
      <c r="F69" s="665" t="s">
        <v>95</v>
      </c>
      <c r="G69" s="9">
        <v>4114</v>
      </c>
      <c r="H69" s="10">
        <v>1789</v>
      </c>
    </row>
    <row r="70" spans="1:13">
      <c r="A70" s="664" t="s">
        <v>467</v>
      </c>
      <c r="B70" s="665" t="s">
        <v>98</v>
      </c>
      <c r="C70" s="9">
        <v>361</v>
      </c>
      <c r="D70" s="10">
        <v>539</v>
      </c>
      <c r="E70" s="666" t="s">
        <v>541</v>
      </c>
      <c r="F70" s="665" t="s">
        <v>97</v>
      </c>
      <c r="G70" s="9">
        <v>10042</v>
      </c>
      <c r="H70" s="10">
        <v>685</v>
      </c>
    </row>
    <row r="71" spans="1:13">
      <c r="A71" s="664" t="s">
        <v>468</v>
      </c>
      <c r="B71" s="665" t="s">
        <v>100</v>
      </c>
      <c r="C71" s="9">
        <v>0</v>
      </c>
      <c r="D71" s="10">
        <v>0</v>
      </c>
      <c r="E71" s="666" t="s">
        <v>542</v>
      </c>
      <c r="F71" s="665" t="s">
        <v>99</v>
      </c>
      <c r="G71" s="9">
        <v>2620</v>
      </c>
      <c r="H71" s="10">
        <v>2472</v>
      </c>
    </row>
    <row r="72" spans="1:13" ht="16.2">
      <c r="A72" s="664" t="s">
        <v>469</v>
      </c>
      <c r="B72" s="665" t="s">
        <v>102</v>
      </c>
      <c r="C72" s="9">
        <v>320</v>
      </c>
      <c r="D72" s="10">
        <v>320</v>
      </c>
      <c r="E72" s="668" t="s">
        <v>543</v>
      </c>
      <c r="F72" s="665" t="s">
        <v>101</v>
      </c>
      <c r="G72" s="510">
        <f>G60+G61+G62+G70+G71</f>
        <v>43655</v>
      </c>
      <c r="H72" s="511">
        <f>H60+H61+H62+H70+H71</f>
        <v>33059</v>
      </c>
    </row>
    <row r="73" spans="1:13" ht="16.2">
      <c r="A73" s="664" t="s">
        <v>470</v>
      </c>
      <c r="B73" s="665" t="s">
        <v>103</v>
      </c>
      <c r="C73" s="9">
        <v>2120</v>
      </c>
      <c r="D73" s="10">
        <v>167</v>
      </c>
      <c r="E73" s="666" t="s">
        <v>544</v>
      </c>
      <c r="F73" s="671" t="s">
        <v>104</v>
      </c>
      <c r="G73" s="647">
        <v>944</v>
      </c>
      <c r="H73" s="648">
        <v>1107</v>
      </c>
    </row>
    <row r="74" spans="1:13">
      <c r="A74" s="664" t="s">
        <v>471</v>
      </c>
      <c r="B74" s="665" t="s">
        <v>105</v>
      </c>
      <c r="C74" s="9">
        <v>4</v>
      </c>
      <c r="D74" s="10">
        <v>0</v>
      </c>
      <c r="E74" s="693"/>
      <c r="F74" s="694"/>
      <c r="G74" s="512"/>
      <c r="H74" s="536"/>
    </row>
    <row r="75" spans="1:13" ht="16.2">
      <c r="A75" s="664" t="s">
        <v>472</v>
      </c>
      <c r="B75" s="665" t="s">
        <v>106</v>
      </c>
      <c r="C75" s="9">
        <v>126</v>
      </c>
      <c r="D75" s="10">
        <v>875</v>
      </c>
      <c r="E75" s="666" t="s">
        <v>525</v>
      </c>
      <c r="F75" s="671" t="s">
        <v>107</v>
      </c>
      <c r="G75" s="647">
        <v>6706</v>
      </c>
      <c r="H75" s="648">
        <v>8971</v>
      </c>
    </row>
    <row r="76" spans="1:13" ht="16.2">
      <c r="A76" s="664" t="s">
        <v>473</v>
      </c>
      <c r="B76" s="671" t="s">
        <v>108</v>
      </c>
      <c r="C76" s="510">
        <f>SUM(C68:C75)</f>
        <v>29014</v>
      </c>
      <c r="D76" s="511">
        <f>SUM(D68:D75)</f>
        <v>28054</v>
      </c>
      <c r="E76" s="707"/>
      <c r="F76" s="694"/>
      <c r="G76" s="512"/>
      <c r="H76" s="536"/>
    </row>
    <row r="77" spans="1:13" ht="16.2">
      <c r="A77" s="664"/>
      <c r="B77" s="665"/>
      <c r="C77" s="7"/>
      <c r="D77" s="8"/>
      <c r="E77" s="666" t="s">
        <v>545</v>
      </c>
      <c r="F77" s="671" t="s">
        <v>109</v>
      </c>
      <c r="G77" s="647">
        <v>97</v>
      </c>
      <c r="H77" s="648">
        <v>143</v>
      </c>
    </row>
    <row r="78" spans="1:13">
      <c r="A78" s="664" t="s">
        <v>474</v>
      </c>
      <c r="B78" s="673"/>
      <c r="C78" s="11"/>
      <c r="D78" s="12"/>
      <c r="E78" s="666"/>
      <c r="F78" s="675"/>
      <c r="G78" s="524"/>
      <c r="H78" s="525"/>
      <c r="M78" s="154"/>
    </row>
    <row r="79" spans="1:13">
      <c r="A79" s="664" t="s">
        <v>475</v>
      </c>
      <c r="B79" s="665" t="s">
        <v>110</v>
      </c>
      <c r="C79" s="512">
        <f>SUM(C80:C82)</f>
        <v>0</v>
      </c>
      <c r="D79" s="513">
        <f>SUM(D80:D82)</f>
        <v>0</v>
      </c>
      <c r="E79" s="666" t="s">
        <v>546</v>
      </c>
      <c r="F79" s="673" t="s">
        <v>111</v>
      </c>
      <c r="G79" s="526">
        <f>G72+G73+G75+G77</f>
        <v>51402</v>
      </c>
      <c r="H79" s="527">
        <f>H72+H73+H75+H77</f>
        <v>43280</v>
      </c>
    </row>
    <row r="80" spans="1:13">
      <c r="A80" s="664" t="s">
        <v>442</v>
      </c>
      <c r="B80" s="665" t="s">
        <v>112</v>
      </c>
      <c r="C80" s="9"/>
      <c r="D80" s="10"/>
      <c r="E80" s="695"/>
      <c r="F80" s="694"/>
      <c r="G80" s="7"/>
      <c r="H80" s="13"/>
    </row>
    <row r="81" spans="1:13">
      <c r="A81" s="664" t="s">
        <v>476</v>
      </c>
      <c r="B81" s="665" t="s">
        <v>113</v>
      </c>
      <c r="C81" s="9"/>
      <c r="D81" s="10"/>
      <c r="E81" s="666"/>
      <c r="F81" s="696"/>
      <c r="G81" s="14"/>
      <c r="H81" s="15"/>
    </row>
    <row r="82" spans="1:13">
      <c r="A82" s="664" t="s">
        <v>444</v>
      </c>
      <c r="B82" s="665" t="s">
        <v>114</v>
      </c>
      <c r="C82" s="9"/>
      <c r="D82" s="10"/>
      <c r="E82" s="693"/>
      <c r="F82" s="14"/>
      <c r="G82" s="14"/>
      <c r="H82" s="15"/>
    </row>
    <row r="83" spans="1:13">
      <c r="A83" s="664" t="s">
        <v>477</v>
      </c>
      <c r="B83" s="665" t="s">
        <v>115</v>
      </c>
      <c r="C83" s="9"/>
      <c r="D83" s="10"/>
      <c r="E83" s="693"/>
      <c r="F83" s="14"/>
      <c r="G83" s="14"/>
      <c r="H83" s="15"/>
    </row>
    <row r="84" spans="1:13">
      <c r="A84" s="664" t="s">
        <v>478</v>
      </c>
      <c r="B84" s="665" t="s">
        <v>116</v>
      </c>
      <c r="C84" s="9"/>
      <c r="D84" s="10"/>
      <c r="E84" s="693"/>
      <c r="F84" s="14"/>
      <c r="G84" s="14"/>
      <c r="H84" s="15"/>
    </row>
    <row r="85" spans="1:13" ht="16.2">
      <c r="A85" s="664" t="s">
        <v>479</v>
      </c>
      <c r="B85" s="671" t="s">
        <v>117</v>
      </c>
      <c r="C85" s="510">
        <f>C84+C83+C79</f>
        <v>0</v>
      </c>
      <c r="D85" s="511">
        <f>D84+D83+D79</f>
        <v>0</v>
      </c>
      <c r="E85" s="693"/>
      <c r="F85" s="14"/>
      <c r="G85" s="14"/>
      <c r="H85" s="15"/>
    </row>
    <row r="86" spans="1:13" ht="16.2">
      <c r="A86" s="664"/>
      <c r="B86" s="671"/>
      <c r="C86" s="7"/>
      <c r="D86" s="8"/>
      <c r="E86" s="693"/>
      <c r="F86" s="14"/>
      <c r="G86" s="14"/>
      <c r="H86" s="15"/>
      <c r="M86" s="154"/>
    </row>
    <row r="87" spans="1:13">
      <c r="A87" s="664" t="s">
        <v>480</v>
      </c>
      <c r="B87" s="665"/>
      <c r="C87" s="7"/>
      <c r="D87" s="8"/>
      <c r="E87" s="693"/>
      <c r="F87" s="14"/>
      <c r="G87" s="14"/>
      <c r="H87" s="15"/>
    </row>
    <row r="88" spans="1:13">
      <c r="A88" s="664" t="s">
        <v>481</v>
      </c>
      <c r="B88" s="665" t="s">
        <v>118</v>
      </c>
      <c r="C88" s="9">
        <v>3</v>
      </c>
      <c r="D88" s="10">
        <v>3</v>
      </c>
      <c r="E88" s="693"/>
      <c r="F88" s="14"/>
      <c r="G88" s="14"/>
      <c r="H88" s="15"/>
      <c r="M88" s="154"/>
    </row>
    <row r="89" spans="1:13">
      <c r="A89" s="664" t="s">
        <v>482</v>
      </c>
      <c r="B89" s="665" t="s">
        <v>119</v>
      </c>
      <c r="C89" s="9">
        <v>14750</v>
      </c>
      <c r="D89" s="10">
        <v>12359</v>
      </c>
      <c r="E89" s="693"/>
      <c r="F89" s="14"/>
      <c r="G89" s="14"/>
      <c r="H89" s="15"/>
    </row>
    <row r="90" spans="1:13">
      <c r="A90" s="664" t="s">
        <v>483</v>
      </c>
      <c r="B90" s="665" t="s">
        <v>120</v>
      </c>
      <c r="C90" s="9">
        <v>0</v>
      </c>
      <c r="D90" s="10">
        <v>301</v>
      </c>
      <c r="E90" s="693"/>
      <c r="F90" s="14"/>
      <c r="G90" s="14"/>
      <c r="H90" s="15"/>
      <c r="M90" s="154"/>
    </row>
    <row r="91" spans="1:13">
      <c r="A91" s="664" t="s">
        <v>484</v>
      </c>
      <c r="B91" s="665" t="s">
        <v>121</v>
      </c>
      <c r="C91" s="9">
        <v>107</v>
      </c>
      <c r="D91" s="10">
        <v>152</v>
      </c>
      <c r="E91" s="693"/>
      <c r="F91" s="14"/>
      <c r="G91" s="14"/>
      <c r="H91" s="15"/>
    </row>
    <row r="92" spans="1:13" ht="16.2">
      <c r="A92" s="664" t="s">
        <v>485</v>
      </c>
      <c r="B92" s="671" t="s">
        <v>122</v>
      </c>
      <c r="C92" s="510">
        <f>SUM(C88:C91)</f>
        <v>14860</v>
      </c>
      <c r="D92" s="511">
        <f>SUM(D88:D91)</f>
        <v>12815</v>
      </c>
      <c r="E92" s="693"/>
      <c r="F92" s="14"/>
      <c r="G92" s="14"/>
      <c r="H92" s="15"/>
      <c r="M92" s="154"/>
    </row>
    <row r="93" spans="1:13" ht="16.2">
      <c r="A93" s="664" t="s">
        <v>486</v>
      </c>
      <c r="B93" s="671" t="s">
        <v>123</v>
      </c>
      <c r="C93" s="647">
        <v>5841</v>
      </c>
      <c r="D93" s="648">
        <v>8142</v>
      </c>
      <c r="E93" s="693"/>
      <c r="F93" s="14"/>
      <c r="G93" s="14"/>
      <c r="H93" s="15"/>
    </row>
    <row r="94" spans="1:13" ht="16.2" thickBot="1">
      <c r="A94" s="697" t="s">
        <v>487</v>
      </c>
      <c r="B94" s="686" t="s">
        <v>124</v>
      </c>
      <c r="C94" s="514">
        <f>C65+C76+C85+C92+C93</f>
        <v>57936</v>
      </c>
      <c r="D94" s="515">
        <f>D65+D76+D85+D92+D93</f>
        <v>54365</v>
      </c>
      <c r="E94" s="698"/>
      <c r="F94" s="16"/>
      <c r="G94" s="16"/>
      <c r="H94" s="17"/>
      <c r="M94" s="154"/>
    </row>
    <row r="95" spans="1:13" ht="16.2" thickBot="1">
      <c r="A95" s="699" t="s">
        <v>488</v>
      </c>
      <c r="B95" s="700" t="s">
        <v>125</v>
      </c>
      <c r="C95" s="701">
        <f>C94+C56</f>
        <v>78617</v>
      </c>
      <c r="D95" s="702">
        <f>D94+D56</f>
        <v>69943</v>
      </c>
      <c r="E95" s="703" t="s">
        <v>547</v>
      </c>
      <c r="F95" s="704" t="s">
        <v>126</v>
      </c>
      <c r="G95" s="701">
        <f>G37+G40+G56+G79+G83</f>
        <v>78617</v>
      </c>
      <c r="H95" s="702">
        <f>H37+H40+H56+H79+H83</f>
        <v>69943</v>
      </c>
    </row>
    <row r="96" spans="1:13" s="152" customFormat="1">
      <c r="A96" s="148"/>
      <c r="B96" s="147"/>
      <c r="C96" s="148"/>
      <c r="D96" s="148"/>
      <c r="E96" s="149"/>
      <c r="F96" s="150"/>
      <c r="G96" s="151"/>
      <c r="M96" s="154"/>
    </row>
    <row r="97" spans="1:13" s="152" customFormat="1">
      <c r="A97" s="146"/>
      <c r="B97" s="147"/>
      <c r="C97" s="633"/>
      <c r="D97" s="633"/>
      <c r="E97" s="149"/>
      <c r="F97" s="150"/>
      <c r="G97" s="630"/>
      <c r="H97" s="631"/>
      <c r="M97" s="154"/>
    </row>
    <row r="98" spans="1:13" s="152" customFormat="1">
      <c r="A98" s="709" t="s">
        <v>941</v>
      </c>
      <c r="B98" s="710">
        <v>44894</v>
      </c>
      <c r="C98" s="710"/>
      <c r="D98" s="710"/>
      <c r="E98" s="710"/>
      <c r="F98" s="710"/>
      <c r="G98" s="710"/>
      <c r="H98" s="710"/>
      <c r="M98" s="154"/>
    </row>
    <row r="99" spans="1:13" s="152" customFormat="1">
      <c r="A99" s="151"/>
      <c r="B99" s="151"/>
      <c r="C99" s="151"/>
      <c r="D99" s="151"/>
      <c r="E99" s="151"/>
      <c r="F99" s="150"/>
      <c r="G99" s="151"/>
    </row>
    <row r="100" spans="1:13" s="152" customFormat="1">
      <c r="A100" s="709"/>
      <c r="B100" s="507"/>
      <c r="E100" s="153"/>
      <c r="F100" s="150"/>
      <c r="G100" s="151"/>
    </row>
    <row r="101" spans="1:13" s="152" customFormat="1">
      <c r="A101" s="709" t="s">
        <v>940</v>
      </c>
      <c r="B101" s="708" t="s">
        <v>861</v>
      </c>
      <c r="C101" s="151"/>
      <c r="D101" s="151"/>
      <c r="E101" s="151"/>
      <c r="F101" s="150"/>
      <c r="G101" s="151"/>
    </row>
    <row r="102" spans="1:13" s="152" customFormat="1">
      <c r="A102" s="709"/>
      <c r="B102" s="509"/>
      <c r="E102" s="153"/>
      <c r="F102" s="150"/>
      <c r="G102" s="151"/>
      <c r="M102" s="154"/>
    </row>
    <row r="103" spans="1:13" s="152" customFormat="1">
      <c r="A103" s="708"/>
      <c r="B103" s="508"/>
      <c r="C103" s="151"/>
      <c r="D103" s="151"/>
      <c r="E103" s="151"/>
      <c r="F103" s="150"/>
      <c r="G103" s="151"/>
    </row>
    <row r="104" spans="1:13" s="152" customFormat="1">
      <c r="A104" s="709" t="s">
        <v>942</v>
      </c>
      <c r="B104" s="708" t="s">
        <v>943</v>
      </c>
      <c r="E104" s="153"/>
      <c r="F104" s="150"/>
      <c r="G104" s="151"/>
      <c r="M104" s="154"/>
    </row>
    <row r="105" spans="1:13" s="152" customFormat="1">
      <c r="A105" s="151"/>
      <c r="B105" s="151"/>
      <c r="C105" s="151"/>
      <c r="D105" s="151"/>
      <c r="E105" s="151"/>
      <c r="F105" s="150"/>
      <c r="G105" s="151"/>
    </row>
    <row r="106" spans="1:13" s="152" customFormat="1">
      <c r="E106" s="153"/>
      <c r="F106" s="150"/>
      <c r="G106" s="151"/>
    </row>
    <row r="107" spans="1:13" s="152" customFormat="1">
      <c r="A107" s="151"/>
      <c r="B107" s="151"/>
      <c r="C107" s="151"/>
      <c r="D107" s="151"/>
      <c r="E107" s="151"/>
      <c r="F107" s="150"/>
      <c r="G107" s="151"/>
    </row>
    <row r="108" spans="1:13" s="152" customFormat="1">
      <c r="E108" s="153"/>
      <c r="F108" s="150"/>
      <c r="G108" s="151"/>
      <c r="M108" s="154"/>
    </row>
    <row r="109" spans="1:13" s="152" customFormat="1">
      <c r="A109" s="151"/>
      <c r="B109" s="151"/>
      <c r="C109" s="151"/>
      <c r="D109" s="151"/>
      <c r="E109" s="151"/>
      <c r="F109" s="150"/>
      <c r="G109" s="151"/>
    </row>
    <row r="110" spans="1:13" s="152" customFormat="1">
      <c r="E110" s="153"/>
      <c r="F110" s="150"/>
      <c r="G110" s="151"/>
      <c r="M110" s="154"/>
    </row>
    <row r="111" spans="1:13" s="152" customFormat="1">
      <c r="A111" s="151"/>
      <c r="B111" s="151"/>
      <c r="C111" s="151"/>
      <c r="D111" s="151"/>
      <c r="E111" s="151"/>
      <c r="F111" s="150"/>
      <c r="G111" s="151"/>
    </row>
    <row r="112" spans="1:13" s="152" customFormat="1">
      <c r="E112" s="151"/>
      <c r="F112" s="150"/>
      <c r="G112" s="151"/>
      <c r="M112" s="154"/>
    </row>
    <row r="113" spans="1:13" s="152" customFormat="1">
      <c r="A113" s="151"/>
      <c r="B113" s="151"/>
      <c r="C113" s="151"/>
      <c r="D113" s="151"/>
      <c r="E113" s="151"/>
      <c r="F113" s="150"/>
      <c r="G113" s="151"/>
    </row>
    <row r="114" spans="1:13" s="152" customFormat="1">
      <c r="E114" s="151"/>
      <c r="F114" s="150"/>
      <c r="G114" s="151"/>
      <c r="M114" s="154"/>
    </row>
    <row r="115" spans="1:13" s="152" customFormat="1">
      <c r="A115" s="151"/>
      <c r="B115" s="151"/>
      <c r="C115" s="151"/>
      <c r="D115" s="151"/>
      <c r="E115" s="151"/>
      <c r="F115" s="150"/>
      <c r="G115" s="151"/>
    </row>
    <row r="116" spans="1:13" s="152" customFormat="1">
      <c r="E116" s="151"/>
      <c r="F116" s="150"/>
      <c r="G116" s="151"/>
      <c r="M116" s="154"/>
    </row>
    <row r="117" spans="1:13" s="152" customFormat="1">
      <c r="A117" s="151"/>
      <c r="B117" s="151"/>
      <c r="C117" s="151"/>
      <c r="D117" s="151"/>
      <c r="E117" s="151"/>
      <c r="F117" s="150"/>
      <c r="G117" s="151"/>
    </row>
    <row r="118" spans="1:13" s="152" customFormat="1">
      <c r="E118" s="153"/>
      <c r="F118" s="150"/>
      <c r="G118" s="151"/>
      <c r="M118" s="154"/>
    </row>
    <row r="119" spans="1:13" s="152" customFormat="1">
      <c r="A119" s="151"/>
      <c r="B119" s="151"/>
      <c r="C119" s="151"/>
      <c r="D119" s="151"/>
      <c r="E119" s="151"/>
      <c r="F119" s="150"/>
      <c r="G119" s="151"/>
    </row>
    <row r="120" spans="1:13" s="152" customFormat="1">
      <c r="E120" s="153"/>
      <c r="F120" s="150"/>
      <c r="G120" s="151"/>
      <c r="M120" s="154"/>
    </row>
    <row r="121" spans="1:13" s="152" customFormat="1">
      <c r="A121" s="151"/>
      <c r="B121" s="151"/>
      <c r="C121" s="151"/>
      <c r="D121" s="151"/>
      <c r="E121" s="151"/>
      <c r="F121" s="150"/>
      <c r="G121" s="151"/>
    </row>
    <row r="122" spans="1:13" s="152" customFormat="1">
      <c r="E122" s="153"/>
      <c r="F122" s="150"/>
      <c r="G122" s="151"/>
      <c r="M122" s="154"/>
    </row>
    <row r="123" spans="1:13" s="152" customFormat="1">
      <c r="A123" s="151"/>
      <c r="B123" s="151"/>
      <c r="C123" s="151"/>
      <c r="D123" s="151"/>
      <c r="E123" s="151"/>
      <c r="F123" s="150"/>
      <c r="G123" s="151"/>
    </row>
    <row r="124" spans="1:13" s="152" customFormat="1">
      <c r="E124" s="153"/>
      <c r="F124" s="150"/>
      <c r="G124" s="151"/>
      <c r="M124" s="154"/>
    </row>
    <row r="125" spans="1:13" s="152" customFormat="1">
      <c r="A125" s="151"/>
      <c r="B125" s="151"/>
      <c r="C125" s="151"/>
      <c r="D125" s="151"/>
      <c r="E125" s="151"/>
      <c r="F125" s="150"/>
      <c r="G125" s="151"/>
    </row>
    <row r="126" spans="1:13" s="152" customFormat="1">
      <c r="E126" s="153"/>
      <c r="F126" s="150"/>
      <c r="G126" s="151"/>
    </row>
    <row r="127" spans="1:13" s="152" customFormat="1">
      <c r="A127" s="151"/>
      <c r="B127" s="151"/>
      <c r="C127" s="151"/>
      <c r="D127" s="151"/>
      <c r="E127" s="151"/>
      <c r="F127" s="150"/>
      <c r="G127" s="151"/>
    </row>
    <row r="128" spans="1:13" s="152" customFormat="1">
      <c r="E128" s="153"/>
      <c r="F128" s="150"/>
      <c r="G128" s="151"/>
    </row>
    <row r="129" spans="1:18" s="152" customFormat="1">
      <c r="A129" s="151"/>
      <c r="B129" s="151"/>
      <c r="C129" s="151"/>
      <c r="D129" s="151"/>
      <c r="E129" s="151"/>
      <c r="F129" s="150"/>
      <c r="G129" s="151"/>
    </row>
    <row r="130" spans="1:18" s="152" customFormat="1">
      <c r="E130" s="153"/>
      <c r="F130" s="150"/>
      <c r="G130" s="151"/>
    </row>
    <row r="131" spans="1:18" s="152" customFormat="1">
      <c r="A131" s="151"/>
      <c r="B131" s="151"/>
      <c r="C131" s="151"/>
      <c r="D131" s="151"/>
      <c r="E131" s="151"/>
      <c r="F131" s="150"/>
      <c r="G131" s="151"/>
    </row>
    <row r="132" spans="1:18">
      <c r="A132" s="4"/>
      <c r="B132" s="4"/>
      <c r="C132" s="4"/>
      <c r="D132" s="4"/>
      <c r="E132" s="20"/>
      <c r="M132" s="154"/>
    </row>
    <row r="134" spans="1:18">
      <c r="A134" s="4"/>
      <c r="B134" s="4"/>
      <c r="C134" s="4"/>
      <c r="D134" s="4"/>
      <c r="M134" s="154"/>
    </row>
    <row r="136" spans="1:18">
      <c r="A136" s="4"/>
      <c r="B136" s="4"/>
      <c r="C136" s="4"/>
      <c r="D136" s="4"/>
      <c r="M136" s="154"/>
    </row>
    <row r="142" spans="1:18">
      <c r="A142" s="4"/>
      <c r="B142" s="4"/>
      <c r="C142" s="4"/>
      <c r="D142" s="4"/>
      <c r="E142" s="20"/>
    </row>
    <row r="144" spans="1:18" s="18" customFormat="1">
      <c r="A144" s="19"/>
      <c r="B144" s="19"/>
      <c r="C144" s="19"/>
      <c r="D144" s="19"/>
      <c r="E144" s="20"/>
      <c r="G144" s="19"/>
      <c r="H144" s="4"/>
      <c r="I144" s="152"/>
      <c r="J144" s="152"/>
      <c r="K144" s="152"/>
      <c r="L144" s="152"/>
      <c r="M144" s="152"/>
      <c r="N144" s="152"/>
      <c r="O144" s="152"/>
      <c r="P144" s="152"/>
      <c r="Q144" s="152"/>
      <c r="R144" s="4"/>
    </row>
    <row r="146" spans="1:18" s="18" customFormat="1">
      <c r="A146" s="19"/>
      <c r="B146" s="19"/>
      <c r="C146" s="19"/>
      <c r="D146" s="19"/>
      <c r="E146" s="20"/>
      <c r="G146" s="19"/>
      <c r="H146" s="4"/>
      <c r="I146" s="152"/>
      <c r="J146" s="152"/>
      <c r="K146" s="152"/>
      <c r="L146" s="152"/>
      <c r="M146" s="152"/>
      <c r="N146" s="152"/>
      <c r="O146" s="152"/>
      <c r="P146" s="152"/>
      <c r="Q146" s="152"/>
      <c r="R146" s="4"/>
    </row>
    <row r="148" spans="1:18" s="18" customFormat="1">
      <c r="A148" s="19"/>
      <c r="B148" s="19"/>
      <c r="C148" s="19"/>
      <c r="D148" s="19"/>
      <c r="E148" s="20"/>
      <c r="G148" s="19"/>
      <c r="H148" s="4"/>
      <c r="I148" s="152"/>
      <c r="J148" s="152"/>
      <c r="K148" s="152"/>
      <c r="L148" s="152"/>
      <c r="M148" s="152"/>
      <c r="N148" s="152"/>
      <c r="O148" s="152"/>
      <c r="P148" s="152"/>
      <c r="Q148" s="152"/>
      <c r="R148" s="4"/>
    </row>
    <row r="150" spans="1:18" s="18" customFormat="1">
      <c r="A150" s="19"/>
      <c r="B150" s="19"/>
      <c r="C150" s="19"/>
      <c r="D150" s="19"/>
      <c r="E150" s="20"/>
      <c r="G150" s="19"/>
      <c r="H150" s="4"/>
      <c r="I150" s="152"/>
      <c r="J150" s="152"/>
      <c r="K150" s="152"/>
      <c r="L150" s="152"/>
      <c r="M150" s="152"/>
      <c r="N150" s="152"/>
      <c r="O150" s="152"/>
      <c r="P150" s="152"/>
      <c r="Q150" s="152"/>
      <c r="R150" s="4"/>
    </row>
    <row r="158" spans="1:18" s="18" customFormat="1">
      <c r="A158" s="19"/>
      <c r="B158" s="19"/>
      <c r="C158" s="19"/>
      <c r="D158" s="19"/>
      <c r="E158" s="20"/>
      <c r="G158" s="19"/>
      <c r="H158" s="4"/>
      <c r="I158" s="152"/>
      <c r="J158" s="152"/>
      <c r="K158" s="152"/>
      <c r="L158" s="152"/>
      <c r="M158" s="152"/>
      <c r="N158" s="152"/>
      <c r="O158" s="152"/>
      <c r="P158" s="152"/>
      <c r="Q158" s="152"/>
      <c r="R158" s="4"/>
    </row>
    <row r="160" spans="1:18" s="18" customFormat="1">
      <c r="A160" s="19"/>
      <c r="B160" s="19"/>
      <c r="C160" s="19"/>
      <c r="D160" s="19"/>
      <c r="E160" s="20"/>
      <c r="G160" s="19"/>
      <c r="H160" s="4"/>
      <c r="I160" s="152"/>
      <c r="J160" s="152"/>
      <c r="K160" s="152"/>
      <c r="L160" s="152"/>
      <c r="M160" s="152"/>
      <c r="N160" s="152"/>
      <c r="O160" s="152"/>
      <c r="P160" s="152"/>
      <c r="Q160" s="152"/>
      <c r="R160" s="4"/>
    </row>
    <row r="162" spans="1:18" s="18" customFormat="1">
      <c r="A162" s="19"/>
      <c r="B162" s="19"/>
      <c r="C162" s="19"/>
      <c r="D162" s="19"/>
      <c r="E162" s="20"/>
      <c r="G162" s="19"/>
      <c r="H162" s="4"/>
      <c r="I162" s="152"/>
      <c r="J162" s="152"/>
      <c r="K162" s="152"/>
      <c r="L162" s="152"/>
      <c r="M162" s="152"/>
      <c r="N162" s="152"/>
      <c r="O162" s="152"/>
      <c r="P162" s="152"/>
      <c r="Q162" s="152"/>
      <c r="R162" s="4"/>
    </row>
    <row r="164" spans="1:18" s="18" customFormat="1">
      <c r="A164" s="19"/>
      <c r="B164" s="19"/>
      <c r="C164" s="19"/>
      <c r="D164" s="19"/>
      <c r="E164" s="20"/>
      <c r="G164" s="19"/>
      <c r="H164" s="4"/>
      <c r="I164" s="152"/>
      <c r="J164" s="152"/>
      <c r="K164" s="152"/>
      <c r="L164" s="152"/>
      <c r="M164" s="152"/>
      <c r="N164" s="152"/>
      <c r="O164" s="152"/>
      <c r="P164" s="152"/>
      <c r="Q164" s="152"/>
      <c r="R164" s="4"/>
    </row>
    <row r="168" spans="1:18" s="18" customFormat="1">
      <c r="A168" s="19"/>
      <c r="B168" s="19"/>
      <c r="C168" s="19"/>
      <c r="D168" s="19"/>
      <c r="E168" s="20"/>
      <c r="G168" s="19"/>
      <c r="H168" s="4"/>
      <c r="I168" s="152"/>
      <c r="J168" s="152"/>
      <c r="K168" s="152"/>
      <c r="L168" s="152"/>
      <c r="M168" s="152"/>
      <c r="N168" s="152"/>
      <c r="O168" s="152"/>
      <c r="P168" s="152"/>
      <c r="Q168" s="152"/>
      <c r="R168" s="4"/>
    </row>
  </sheetData>
  <mergeCells count="1">
    <mergeCell ref="B98:H98"/>
  </mergeCells>
  <dataValidations count="4"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0:H30 G15:H17 G33:H33" xr:uid="{00000000-0002-0000-0100-000000000000}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B3DB1C88-8118-4C78-9DBC-6D5A17BFF053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2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1:D31 C36:D39 C41:D45 C48:D51 C54:D55 C21:D22 C24:D27 C12:D19 G60:H61 G75:H75 G73:H73 G63:H71 G77:H77" xr:uid="{00000000-0002-0000-0100-000003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316"/>
  <sheetViews>
    <sheetView showGridLines="0" view="pageBreakPreview" zoomScale="70" zoomScaleNormal="75" zoomScaleSheetLayoutView="70" workbookViewId="0">
      <pane xSplit="2" ySplit="9" topLeftCell="C42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ColWidth="9.3984375" defaultRowHeight="15.6"/>
  <cols>
    <col min="1" max="1" width="50.59765625" style="40" customWidth="1"/>
    <col min="2" max="2" width="10.59765625" style="40" customWidth="1"/>
    <col min="3" max="3" width="15.5" style="21" customWidth="1"/>
    <col min="4" max="4" width="15.59765625" style="21" customWidth="1"/>
    <col min="5" max="5" width="50.59765625" style="40" customWidth="1"/>
    <col min="6" max="6" width="10.59765625" style="40" customWidth="1"/>
    <col min="7" max="8" width="15.59765625" style="21" customWidth="1"/>
    <col min="9" max="21" width="9.3984375" style="211"/>
    <col min="22" max="16384" width="9.3984375" style="21"/>
  </cols>
  <sheetData>
    <row r="1" spans="1:8" s="211" customFormat="1">
      <c r="A1" s="142" t="s">
        <v>606</v>
      </c>
      <c r="B1" s="285"/>
      <c r="C1" s="285"/>
      <c r="D1" s="285"/>
      <c r="E1" s="340"/>
      <c r="F1" s="315"/>
      <c r="G1" s="155"/>
      <c r="H1" s="155"/>
    </row>
    <row r="2" spans="1:8" s="211" customFormat="1">
      <c r="A2" s="637" t="s">
        <v>857</v>
      </c>
      <c r="B2" s="170"/>
      <c r="C2" s="170"/>
      <c r="D2" s="170"/>
      <c r="E2" s="340"/>
      <c r="F2" s="315"/>
      <c r="G2" s="155"/>
      <c r="H2" s="155"/>
    </row>
    <row r="3" spans="1:8" s="211" customFormat="1">
      <c r="A3" s="285"/>
      <c r="B3" s="168"/>
      <c r="C3" s="168"/>
      <c r="D3" s="168"/>
      <c r="E3" s="340"/>
      <c r="F3" s="304"/>
      <c r="G3" s="310"/>
      <c r="H3" s="310"/>
    </row>
    <row r="4" spans="1:8" s="211" customFormat="1">
      <c r="A4" s="555" t="str">
        <f>+Title!B14</f>
        <v>Telelink Business Services Group AD</v>
      </c>
      <c r="B4" s="168"/>
      <c r="C4" s="168"/>
      <c r="D4" s="168"/>
      <c r="E4" s="340"/>
      <c r="F4" s="288"/>
      <c r="G4" s="341"/>
      <c r="H4" s="342"/>
    </row>
    <row r="5" spans="1:8" s="211" customFormat="1">
      <c r="A5" s="145">
        <f>+Title!B16</f>
        <v>205744019</v>
      </c>
      <c r="B5" s="169"/>
      <c r="C5" s="343"/>
      <c r="D5" s="343"/>
      <c r="E5" s="310"/>
      <c r="F5" s="293"/>
      <c r="G5" s="294"/>
    </row>
    <row r="6" spans="1:8" s="211" customFormat="1">
      <c r="A6" s="556">
        <f>+Title!B10</f>
        <v>44834</v>
      </c>
      <c r="B6" s="170"/>
      <c r="C6" s="302"/>
      <c r="D6" s="641"/>
      <c r="E6" s="310"/>
      <c r="F6" s="293"/>
      <c r="G6" s="296"/>
    </row>
    <row r="7" spans="1:8" s="211" customFormat="1" ht="31.8" thickBot="1">
      <c r="A7" s="344"/>
      <c r="B7" s="155"/>
      <c r="C7" s="354"/>
      <c r="D7" s="354"/>
      <c r="E7" s="207"/>
      <c r="F7" s="207"/>
      <c r="G7" s="355"/>
      <c r="H7" s="299" t="s">
        <v>844</v>
      </c>
    </row>
    <row r="8" spans="1:8">
      <c r="A8" s="224" t="s">
        <v>548</v>
      </c>
      <c r="B8" s="181" t="s">
        <v>407</v>
      </c>
      <c r="C8" s="140" t="s">
        <v>408</v>
      </c>
      <c r="D8" s="171" t="s">
        <v>409</v>
      </c>
      <c r="E8" s="215" t="s">
        <v>549</v>
      </c>
      <c r="F8" s="3" t="s">
        <v>407</v>
      </c>
      <c r="G8" s="140" t="s">
        <v>408</v>
      </c>
      <c r="H8" s="171" t="s">
        <v>409</v>
      </c>
    </row>
    <row r="9" spans="1:8" ht="16.2" thickBot="1">
      <c r="A9" s="273" t="s">
        <v>1</v>
      </c>
      <c r="B9" s="268" t="s">
        <v>2</v>
      </c>
      <c r="C9" s="269">
        <v>1</v>
      </c>
      <c r="D9" s="270">
        <v>2</v>
      </c>
      <c r="E9" s="268" t="s">
        <v>1</v>
      </c>
      <c r="F9" s="269" t="s">
        <v>2</v>
      </c>
      <c r="G9" s="269">
        <v>1</v>
      </c>
      <c r="H9" s="270">
        <v>2</v>
      </c>
    </row>
    <row r="10" spans="1:8">
      <c r="A10" s="271" t="s">
        <v>550</v>
      </c>
      <c r="B10" s="272"/>
      <c r="C10" s="537"/>
      <c r="D10" s="538"/>
      <c r="E10" s="266" t="s">
        <v>581</v>
      </c>
      <c r="F10" s="267"/>
      <c r="G10" s="551"/>
      <c r="H10" s="552"/>
    </row>
    <row r="11" spans="1:8" ht="16.2">
      <c r="A11" s="219" t="s">
        <v>551</v>
      </c>
      <c r="B11" s="217"/>
      <c r="C11" s="539"/>
      <c r="D11" s="540"/>
      <c r="E11" s="235" t="s">
        <v>582</v>
      </c>
      <c r="F11" s="25"/>
      <c r="G11" s="539"/>
      <c r="H11" s="540"/>
    </row>
    <row r="12" spans="1:8">
      <c r="A12" s="218" t="s">
        <v>458</v>
      </c>
      <c r="B12" s="243" t="s">
        <v>127</v>
      </c>
      <c r="C12" s="27">
        <v>351</v>
      </c>
      <c r="D12" s="27">
        <v>270</v>
      </c>
      <c r="E12" s="236" t="s">
        <v>583</v>
      </c>
      <c r="F12" s="29" t="s">
        <v>128</v>
      </c>
      <c r="G12" s="27">
        <v>0</v>
      </c>
      <c r="H12" s="27">
        <v>0</v>
      </c>
    </row>
    <row r="13" spans="1:8">
      <c r="A13" s="218" t="s">
        <v>552</v>
      </c>
      <c r="B13" s="243" t="s">
        <v>129</v>
      </c>
      <c r="C13" s="27">
        <v>49593</v>
      </c>
      <c r="D13" s="27">
        <v>37142</v>
      </c>
      <c r="E13" s="236" t="s">
        <v>584</v>
      </c>
      <c r="F13" s="29" t="s">
        <v>130</v>
      </c>
      <c r="G13" s="27">
        <v>40382</v>
      </c>
      <c r="H13" s="27">
        <v>88992</v>
      </c>
    </row>
    <row r="14" spans="1:8">
      <c r="A14" s="218" t="s">
        <v>553</v>
      </c>
      <c r="B14" s="243" t="s">
        <v>131</v>
      </c>
      <c r="C14" s="27">
        <v>2310</v>
      </c>
      <c r="D14" s="27">
        <v>2190</v>
      </c>
      <c r="E14" s="237" t="s">
        <v>585</v>
      </c>
      <c r="F14" s="29" t="s">
        <v>132</v>
      </c>
      <c r="G14" s="27">
        <v>66833</v>
      </c>
      <c r="H14" s="27">
        <v>45407</v>
      </c>
    </row>
    <row r="15" spans="1:8">
      <c r="A15" s="218" t="s">
        <v>554</v>
      </c>
      <c r="B15" s="243" t="s">
        <v>133</v>
      </c>
      <c r="C15" s="27">
        <v>11076</v>
      </c>
      <c r="D15" s="27">
        <v>8762</v>
      </c>
      <c r="E15" s="237" t="s">
        <v>541</v>
      </c>
      <c r="F15" s="29" t="s">
        <v>134</v>
      </c>
      <c r="G15" s="27">
        <v>25</v>
      </c>
      <c r="H15" s="27">
        <v>10</v>
      </c>
    </row>
    <row r="16" spans="1:8" ht="16.2">
      <c r="A16" s="218" t="s">
        <v>555</v>
      </c>
      <c r="B16" s="243" t="s">
        <v>135</v>
      </c>
      <c r="C16" s="27">
        <v>1639</v>
      </c>
      <c r="D16" s="27">
        <v>1328</v>
      </c>
      <c r="E16" s="238" t="s">
        <v>586</v>
      </c>
      <c r="F16" s="30" t="s">
        <v>136</v>
      </c>
      <c r="G16" s="541">
        <f>SUM(G12:G15)</f>
        <v>107240</v>
      </c>
      <c r="H16" s="542">
        <f>SUM(H12:H15)</f>
        <v>134409</v>
      </c>
    </row>
    <row r="17" spans="1:8">
      <c r="A17" s="218" t="s">
        <v>556</v>
      </c>
      <c r="B17" s="243" t="s">
        <v>137</v>
      </c>
      <c r="C17" s="27">
        <v>32078</v>
      </c>
      <c r="D17" s="27">
        <v>69418</v>
      </c>
      <c r="E17" s="237"/>
      <c r="F17" s="31"/>
      <c r="G17" s="539"/>
      <c r="H17" s="540"/>
    </row>
    <row r="18" spans="1:8" ht="31.2">
      <c r="A18" s="218" t="s">
        <v>851</v>
      </c>
      <c r="B18" s="243" t="s">
        <v>138</v>
      </c>
      <c r="C18" s="27">
        <v>-829</v>
      </c>
      <c r="D18" s="27">
        <v>-695</v>
      </c>
      <c r="E18" s="235" t="s">
        <v>852</v>
      </c>
      <c r="F18" s="32" t="s">
        <v>139</v>
      </c>
      <c r="G18" s="33">
        <v>141</v>
      </c>
      <c r="H18" s="27">
        <v>112</v>
      </c>
    </row>
    <row r="19" spans="1:8">
      <c r="A19" s="218" t="s">
        <v>557</v>
      </c>
      <c r="B19" s="243" t="s">
        <v>140</v>
      </c>
      <c r="C19" s="27">
        <v>2114</v>
      </c>
      <c r="D19" s="27">
        <v>3747</v>
      </c>
      <c r="E19" s="236" t="s">
        <v>587</v>
      </c>
      <c r="F19" s="31" t="s">
        <v>141</v>
      </c>
      <c r="G19" s="27">
        <v>141</v>
      </c>
      <c r="H19" s="27">
        <v>112</v>
      </c>
    </row>
    <row r="20" spans="1:8" ht="16.2">
      <c r="A20" s="225" t="s">
        <v>558</v>
      </c>
      <c r="B20" s="243" t="s">
        <v>142</v>
      </c>
      <c r="C20" s="27">
        <v>0</v>
      </c>
      <c r="D20" s="27">
        <v>0</v>
      </c>
      <c r="E20" s="239"/>
      <c r="F20" s="25"/>
      <c r="G20" s="539"/>
      <c r="H20" s="540"/>
    </row>
    <row r="21" spans="1:8">
      <c r="A21" s="225" t="s">
        <v>559</v>
      </c>
      <c r="B21" s="243" t="s">
        <v>143</v>
      </c>
      <c r="C21" s="27">
        <v>0</v>
      </c>
      <c r="D21" s="27">
        <v>0</v>
      </c>
      <c r="E21" s="235" t="s">
        <v>588</v>
      </c>
      <c r="F21" s="25"/>
      <c r="G21" s="539"/>
      <c r="H21" s="540"/>
    </row>
    <row r="22" spans="1:8" ht="16.2">
      <c r="A22" s="226" t="s">
        <v>560</v>
      </c>
      <c r="B22" s="244" t="s">
        <v>144</v>
      </c>
      <c r="C22" s="541">
        <f>SUM(C12:C18)+C19</f>
        <v>98332</v>
      </c>
      <c r="D22" s="542">
        <f>SUM(D12:D18)+D19</f>
        <v>122162</v>
      </c>
      <c r="E22" s="240" t="s">
        <v>589</v>
      </c>
      <c r="F22" s="31" t="s">
        <v>145</v>
      </c>
      <c r="G22" s="27">
        <v>35</v>
      </c>
      <c r="H22" s="27">
        <v>4</v>
      </c>
    </row>
    <row r="23" spans="1:8" ht="16.2">
      <c r="A23" s="227"/>
      <c r="B23" s="243"/>
      <c r="C23" s="539"/>
      <c r="D23" s="540"/>
      <c r="E23" s="241" t="s">
        <v>590</v>
      </c>
      <c r="F23" s="31" t="s">
        <v>146</v>
      </c>
      <c r="G23" s="27">
        <v>0</v>
      </c>
      <c r="H23" s="27">
        <v>0</v>
      </c>
    </row>
    <row r="24" spans="1:8" ht="31.2">
      <c r="A24" s="219" t="s">
        <v>561</v>
      </c>
      <c r="B24" s="245"/>
      <c r="C24" s="539"/>
      <c r="D24" s="540"/>
      <c r="E24" s="236" t="s">
        <v>591</v>
      </c>
      <c r="F24" s="31" t="s">
        <v>147</v>
      </c>
      <c r="G24" s="27">
        <v>0</v>
      </c>
      <c r="H24" s="27">
        <v>0</v>
      </c>
    </row>
    <row r="25" spans="1:8">
      <c r="A25" s="228" t="s">
        <v>562</v>
      </c>
      <c r="B25" s="245" t="s">
        <v>148</v>
      </c>
      <c r="C25" s="27">
        <v>114</v>
      </c>
      <c r="D25" s="28">
        <v>168</v>
      </c>
      <c r="E25" s="240" t="s">
        <v>592</v>
      </c>
      <c r="F25" s="31" t="s">
        <v>149</v>
      </c>
      <c r="G25" s="27">
        <v>4389</v>
      </c>
      <c r="H25" s="27">
        <v>2211</v>
      </c>
    </row>
    <row r="26" spans="1:8" ht="31.2">
      <c r="A26" s="218" t="s">
        <v>563</v>
      </c>
      <c r="B26" s="245" t="s">
        <v>150</v>
      </c>
      <c r="C26" s="27">
        <v>0</v>
      </c>
      <c r="D26" s="28">
        <v>0</v>
      </c>
      <c r="E26" s="236" t="s">
        <v>593</v>
      </c>
      <c r="F26" s="31" t="s">
        <v>151</v>
      </c>
      <c r="G26" s="27">
        <v>0</v>
      </c>
      <c r="H26" s="27">
        <v>0</v>
      </c>
    </row>
    <row r="27" spans="1:8" ht="16.2">
      <c r="A27" s="218" t="s">
        <v>564</v>
      </c>
      <c r="B27" s="245" t="s">
        <v>152</v>
      </c>
      <c r="C27" s="27">
        <v>4073</v>
      </c>
      <c r="D27" s="28">
        <v>2226</v>
      </c>
      <c r="E27" s="238" t="s">
        <v>594</v>
      </c>
      <c r="F27" s="32" t="s">
        <v>153</v>
      </c>
      <c r="G27" s="541">
        <f>SUM(G22:G26)</f>
        <v>4424</v>
      </c>
      <c r="H27" s="542">
        <f>SUM(H22:H26)</f>
        <v>2215</v>
      </c>
    </row>
    <row r="28" spans="1:8">
      <c r="A28" s="218" t="s">
        <v>565</v>
      </c>
      <c r="B28" s="245" t="s">
        <v>154</v>
      </c>
      <c r="C28" s="27">
        <v>173</v>
      </c>
      <c r="D28" s="28">
        <v>211</v>
      </c>
      <c r="E28" s="241"/>
      <c r="F28" s="25"/>
      <c r="G28" s="539"/>
      <c r="H28" s="540"/>
    </row>
    <row r="29" spans="1:8" ht="16.2">
      <c r="A29" s="226" t="s">
        <v>566</v>
      </c>
      <c r="B29" s="246" t="s">
        <v>155</v>
      </c>
      <c r="C29" s="541">
        <f>SUM(C25:C28)</f>
        <v>4360</v>
      </c>
      <c r="D29" s="542">
        <f>SUM(D25:D28)</f>
        <v>2605</v>
      </c>
      <c r="E29" s="236"/>
      <c r="F29" s="25"/>
      <c r="G29" s="539"/>
      <c r="H29" s="540"/>
    </row>
    <row r="30" spans="1:8" ht="16.8" thickBot="1">
      <c r="A30" s="229"/>
      <c r="B30" s="247"/>
      <c r="C30" s="543"/>
      <c r="D30" s="544"/>
      <c r="E30" s="242"/>
      <c r="F30" s="34"/>
      <c r="G30" s="553"/>
      <c r="H30" s="554"/>
    </row>
    <row r="31" spans="1:8" ht="16.2">
      <c r="A31" s="230" t="s">
        <v>567</v>
      </c>
      <c r="B31" s="215" t="s">
        <v>156</v>
      </c>
      <c r="C31" s="537">
        <f>C29+C22</f>
        <v>102692</v>
      </c>
      <c r="D31" s="538">
        <f>D29+D22</f>
        <v>124767</v>
      </c>
      <c r="E31" s="222" t="s">
        <v>595</v>
      </c>
      <c r="F31" s="35" t="s">
        <v>157</v>
      </c>
      <c r="G31" s="537">
        <f>G16+G18+G27</f>
        <v>111805</v>
      </c>
      <c r="H31" s="538">
        <f>H16+H18+H27</f>
        <v>136736</v>
      </c>
    </row>
    <row r="32" spans="1:8">
      <c r="A32" s="219"/>
      <c r="B32" s="248"/>
      <c r="C32" s="545"/>
      <c r="D32" s="546"/>
      <c r="E32" s="216"/>
      <c r="F32" s="31"/>
      <c r="G32" s="539"/>
      <c r="H32" s="540"/>
    </row>
    <row r="33" spans="1:8" ht="16.2">
      <c r="A33" s="219" t="s">
        <v>568</v>
      </c>
      <c r="B33" s="248" t="s">
        <v>158</v>
      </c>
      <c r="C33" s="545">
        <f>IF((G31-C31)&gt;0,G31-C31,0)</f>
        <v>9113</v>
      </c>
      <c r="D33" s="546">
        <f>IF((H31-D31)&gt;0,H31-D31,0)</f>
        <v>11969</v>
      </c>
      <c r="E33" s="216" t="s">
        <v>596</v>
      </c>
      <c r="F33" s="32" t="s">
        <v>159</v>
      </c>
      <c r="G33" s="541">
        <f>IF((C31-G31)&gt;0,C31-G31,0)</f>
        <v>0</v>
      </c>
      <c r="H33" s="542">
        <f>IF((D31-H31)&gt;0,D31-H31,0)</f>
        <v>0</v>
      </c>
    </row>
    <row r="34" spans="1:8" ht="16.2">
      <c r="A34" s="231" t="s">
        <v>569</v>
      </c>
      <c r="B34" s="246" t="s">
        <v>160</v>
      </c>
      <c r="C34" s="27">
        <v>0</v>
      </c>
      <c r="D34" s="27">
        <v>0</v>
      </c>
      <c r="E34" s="26" t="s">
        <v>597</v>
      </c>
      <c r="F34" s="31" t="s">
        <v>161</v>
      </c>
      <c r="G34" s="27"/>
      <c r="H34" s="28"/>
    </row>
    <row r="35" spans="1:8" ht="16.2">
      <c r="A35" s="218" t="s">
        <v>570</v>
      </c>
      <c r="B35" s="246" t="s">
        <v>162</v>
      </c>
      <c r="C35" s="27">
        <v>70</v>
      </c>
      <c r="D35" s="27">
        <v>93</v>
      </c>
      <c r="E35" s="26" t="s">
        <v>598</v>
      </c>
      <c r="F35" s="31" t="s">
        <v>163</v>
      </c>
      <c r="G35" s="27"/>
      <c r="H35" s="28"/>
    </row>
    <row r="36" spans="1:8" ht="16.8" thickBot="1">
      <c r="A36" s="232" t="s">
        <v>571</v>
      </c>
      <c r="B36" s="249" t="s">
        <v>164</v>
      </c>
      <c r="C36" s="547">
        <f>C31-C34+C35</f>
        <v>102762</v>
      </c>
      <c r="D36" s="548">
        <f>D31-D34+D35</f>
        <v>124860</v>
      </c>
      <c r="E36" s="262" t="s">
        <v>599</v>
      </c>
      <c r="F36" s="223" t="s">
        <v>165</v>
      </c>
      <c r="G36" s="543">
        <f>G35-G34+G31</f>
        <v>111805</v>
      </c>
      <c r="H36" s="544">
        <f>H35-H34+H31</f>
        <v>136736</v>
      </c>
    </row>
    <row r="37" spans="1:8" ht="16.2">
      <c r="A37" s="233" t="s">
        <v>572</v>
      </c>
      <c r="B37" s="250" t="s">
        <v>166</v>
      </c>
      <c r="C37" s="537">
        <f>IF((G36-C36)&gt;0,G36-C36,0)</f>
        <v>9043</v>
      </c>
      <c r="D37" s="538">
        <f>IF((H36-D36)&gt;0,H36-D36,0)</f>
        <v>11876</v>
      </c>
      <c r="E37" s="220" t="s">
        <v>600</v>
      </c>
      <c r="F37" s="221" t="s">
        <v>167</v>
      </c>
      <c r="G37" s="537">
        <f>IF((C36-G36)&gt;0,C36-G36,0)</f>
        <v>0</v>
      </c>
      <c r="H37" s="538">
        <f>IF((D36-H36)&gt;0,D36-H36,0)</f>
        <v>0</v>
      </c>
    </row>
    <row r="38" spans="1:8" ht="16.2">
      <c r="A38" s="219" t="s">
        <v>573</v>
      </c>
      <c r="B38" s="246" t="s">
        <v>168</v>
      </c>
      <c r="C38" s="541">
        <f>C39+C40+C41</f>
        <v>1329</v>
      </c>
      <c r="D38" s="542">
        <f>D39+D40+D41</f>
        <v>1540</v>
      </c>
      <c r="E38" s="263"/>
      <c r="F38" s="25"/>
      <c r="G38" s="539"/>
      <c r="H38" s="540"/>
    </row>
    <row r="39" spans="1:8">
      <c r="A39" s="218" t="s">
        <v>574</v>
      </c>
      <c r="B39" s="245" t="s">
        <v>169</v>
      </c>
      <c r="C39" s="27">
        <v>1329</v>
      </c>
      <c r="D39" s="27">
        <v>1540</v>
      </c>
      <c r="E39" s="263"/>
      <c r="F39" s="25"/>
      <c r="G39" s="539"/>
      <c r="H39" s="540"/>
    </row>
    <row r="40" spans="1:8">
      <c r="A40" s="218" t="s">
        <v>575</v>
      </c>
      <c r="B40" s="251" t="s">
        <v>170</v>
      </c>
      <c r="C40" s="27">
        <v>0</v>
      </c>
      <c r="D40" s="27">
        <v>0</v>
      </c>
      <c r="E40" s="263"/>
      <c r="F40" s="31"/>
      <c r="G40" s="539"/>
      <c r="H40" s="540"/>
    </row>
    <row r="41" spans="1:8">
      <c r="A41" s="218" t="s">
        <v>576</v>
      </c>
      <c r="B41" s="251" t="s">
        <v>171</v>
      </c>
      <c r="C41" s="27"/>
      <c r="D41" s="27">
        <v>0</v>
      </c>
      <c r="E41" s="263"/>
      <c r="F41" s="31"/>
      <c r="G41" s="539"/>
      <c r="H41" s="540"/>
    </row>
    <row r="42" spans="1:8">
      <c r="A42" s="219" t="s">
        <v>577</v>
      </c>
      <c r="B42" s="252" t="s">
        <v>172</v>
      </c>
      <c r="C42" s="545">
        <f>+IF((G36-C36-C38)&gt;0,G36-C36-C38,0)</f>
        <v>7714</v>
      </c>
      <c r="D42" s="546">
        <f>+IF((H36-D36-D38)&gt;0,H36-D36-D38,0)</f>
        <v>10336</v>
      </c>
      <c r="E42" s="264" t="s">
        <v>601</v>
      </c>
      <c r="F42" s="36" t="s">
        <v>173</v>
      </c>
      <c r="G42" s="545">
        <f>IF(G37&gt;0,IF(C38+G37&lt;0,0,C38+G37),IF(C37-C38&lt;0,C38-C37,0))</f>
        <v>0</v>
      </c>
      <c r="H42" s="546">
        <f>IF(H37&gt;0,IF(D38+H37&lt;0,0,D38+H37),IF(D37-D38&lt;0,D38-D37,0))</f>
        <v>0</v>
      </c>
    </row>
    <row r="43" spans="1:8">
      <c r="A43" s="219" t="s">
        <v>578</v>
      </c>
      <c r="B43" s="248" t="s">
        <v>174</v>
      </c>
      <c r="C43" s="27"/>
      <c r="D43" s="28"/>
      <c r="E43" s="216" t="s">
        <v>602</v>
      </c>
      <c r="F43" s="36" t="s">
        <v>175</v>
      </c>
      <c r="G43" s="37"/>
      <c r="H43" s="38"/>
    </row>
    <row r="44" spans="1:8" ht="16.2" thickBot="1">
      <c r="A44" s="219" t="s">
        <v>579</v>
      </c>
      <c r="B44" s="24" t="s">
        <v>176</v>
      </c>
      <c r="C44" s="543">
        <f>IF(G42=0,IF(C42-C43&gt;0,C42-C43+G43,0),IF(G42-G43&lt;0,G43-G42+C42,0))</f>
        <v>7714</v>
      </c>
      <c r="D44" s="544">
        <f>IF(H42=0,IF(D42-D43&gt;0,D42-D43+H43,0),IF(H42-H43&lt;0,H43-H42+D42,0))</f>
        <v>10336</v>
      </c>
      <c r="E44" s="262" t="s">
        <v>603</v>
      </c>
      <c r="F44" s="265" t="s">
        <v>177</v>
      </c>
      <c r="G44" s="543">
        <f>IF(C42=0,IF(G42-G43&gt;0,G42-G43+C43,0),IF(C42-C43&lt;0,C43-C42+G43,0))</f>
        <v>0</v>
      </c>
      <c r="H44" s="544">
        <f>IF(D42=0,IF(H42-H43&gt;0,H42-H43+D43,0),IF(D42-D43&lt;0,D43-D42+H43,0))</f>
        <v>0</v>
      </c>
    </row>
    <row r="45" spans="1:8" ht="16.2" thickBot="1">
      <c r="A45" s="234" t="s">
        <v>580</v>
      </c>
      <c r="B45" s="253" t="s">
        <v>178</v>
      </c>
      <c r="C45" s="549">
        <f>C36+C38+C42</f>
        <v>111805</v>
      </c>
      <c r="D45" s="550">
        <f>D36+D38+D42</f>
        <v>136736</v>
      </c>
      <c r="E45" s="260" t="s">
        <v>580</v>
      </c>
      <c r="F45" s="261" t="s">
        <v>179</v>
      </c>
      <c r="G45" s="549">
        <f>G42+G36</f>
        <v>111805</v>
      </c>
      <c r="H45" s="550">
        <f>H42+H36</f>
        <v>136736</v>
      </c>
    </row>
    <row r="46" spans="1:8" s="211" customFormat="1">
      <c r="A46" s="207"/>
      <c r="B46" s="208"/>
      <c r="C46" s="209"/>
      <c r="D46" s="209"/>
      <c r="E46" s="210"/>
      <c r="F46" s="207"/>
      <c r="G46" s="209"/>
      <c r="H46" s="209"/>
    </row>
    <row r="47" spans="1:8" s="211" customFormat="1">
      <c r="A47" s="212"/>
      <c r="B47" s="212"/>
      <c r="E47" s="212"/>
      <c r="F47" s="207"/>
      <c r="G47" s="209"/>
      <c r="H47" s="209"/>
    </row>
    <row r="48" spans="1:8">
      <c r="A48" s="711" t="s">
        <v>604</v>
      </c>
      <c r="B48" s="711"/>
      <c r="C48" s="711"/>
      <c r="D48" s="711"/>
      <c r="E48" s="711"/>
      <c r="F48" s="23"/>
      <c r="G48" s="39"/>
      <c r="H48" s="39"/>
    </row>
    <row r="49" spans="1:9" s="211" customFormat="1">
      <c r="A49" s="207"/>
      <c r="B49" s="207"/>
      <c r="C49" s="209"/>
      <c r="D49" s="209"/>
      <c r="E49" s="207"/>
      <c r="F49" s="207"/>
      <c r="G49" s="213"/>
      <c r="H49" s="213"/>
    </row>
    <row r="50" spans="1:9" s="211" customFormat="1">
      <c r="A50" s="207"/>
      <c r="B50" s="207"/>
      <c r="C50" s="209"/>
      <c r="D50" s="209"/>
      <c r="E50" s="207"/>
      <c r="F50" s="207"/>
      <c r="G50" s="213"/>
      <c r="H50" s="213"/>
    </row>
    <row r="51" spans="1:9" s="211" customFormat="1">
      <c r="A51" s="207"/>
      <c r="B51" s="207"/>
      <c r="C51" s="209"/>
      <c r="D51" s="209"/>
      <c r="E51" s="207"/>
      <c r="F51" s="207"/>
      <c r="G51" s="213"/>
      <c r="H51" s="213"/>
    </row>
    <row r="52" spans="1:9" s="211" customFormat="1">
      <c r="A52" s="207"/>
      <c r="B52" s="709" t="s">
        <v>941</v>
      </c>
      <c r="C52" s="710">
        <v>44894</v>
      </c>
      <c r="D52" s="710"/>
      <c r="E52" s="710"/>
      <c r="F52" s="710"/>
      <c r="G52" s="710"/>
      <c r="H52" s="710"/>
      <c r="I52" s="710"/>
    </row>
    <row r="53" spans="1:9" s="211" customFormat="1">
      <c r="A53" s="207"/>
      <c r="B53" s="151"/>
      <c r="C53" s="151"/>
      <c r="D53" s="151"/>
      <c r="E53" s="151"/>
      <c r="F53" s="151"/>
      <c r="G53" s="150"/>
      <c r="H53" s="151"/>
      <c r="I53" s="152"/>
    </row>
    <row r="54" spans="1:9" s="211" customFormat="1">
      <c r="A54" s="207"/>
      <c r="B54" s="709"/>
      <c r="C54" s="507"/>
      <c r="D54" s="152"/>
      <c r="E54" s="152"/>
      <c r="F54" s="153"/>
      <c r="G54" s="150"/>
      <c r="H54" s="151"/>
      <c r="I54" s="152"/>
    </row>
    <row r="55" spans="1:9" s="211" customFormat="1">
      <c r="A55" s="207"/>
      <c r="B55" s="709" t="s">
        <v>940</v>
      </c>
      <c r="C55" s="708" t="s">
        <v>861</v>
      </c>
      <c r="D55" s="151"/>
      <c r="E55" s="151"/>
      <c r="F55" s="151"/>
      <c r="G55" s="150"/>
      <c r="H55" s="151"/>
      <c r="I55" s="152"/>
    </row>
    <row r="56" spans="1:9" s="211" customFormat="1">
      <c r="A56" s="207"/>
      <c r="B56" s="709"/>
      <c r="C56" s="509"/>
      <c r="D56" s="152"/>
      <c r="E56" s="152"/>
      <c r="F56" s="153"/>
      <c r="G56" s="150"/>
      <c r="H56" s="151"/>
      <c r="I56" s="152"/>
    </row>
    <row r="57" spans="1:9" s="211" customFormat="1">
      <c r="A57" s="207"/>
      <c r="B57" s="708"/>
      <c r="C57" s="508"/>
      <c r="D57" s="151"/>
      <c r="E57" s="151"/>
      <c r="F57" s="151"/>
      <c r="G57" s="150"/>
      <c r="H57" s="151"/>
      <c r="I57" s="152"/>
    </row>
    <row r="58" spans="1:9" s="211" customFormat="1">
      <c r="A58" s="207"/>
      <c r="B58" s="709" t="s">
        <v>942</v>
      </c>
      <c r="C58" s="708" t="s">
        <v>943</v>
      </c>
      <c r="D58" s="152"/>
      <c r="E58" s="152"/>
      <c r="F58" s="153"/>
      <c r="G58" s="150"/>
      <c r="H58" s="151"/>
      <c r="I58" s="152"/>
    </row>
    <row r="59" spans="1:9" s="211" customFormat="1">
      <c r="A59" s="207"/>
      <c r="B59" s="207"/>
      <c r="C59" s="214"/>
      <c r="D59" s="214"/>
      <c r="E59" s="207"/>
      <c r="F59" s="207"/>
    </row>
    <row r="60" spans="1:9" s="211" customFormat="1">
      <c r="A60" s="207"/>
      <c r="B60" s="207"/>
      <c r="C60" s="214"/>
      <c r="D60" s="214"/>
      <c r="E60" s="207"/>
      <c r="F60" s="207"/>
    </row>
    <row r="61" spans="1:9" s="211" customFormat="1">
      <c r="A61" s="207"/>
      <c r="B61" s="207"/>
      <c r="C61" s="214"/>
      <c r="D61" s="214"/>
      <c r="E61" s="207"/>
      <c r="F61" s="207"/>
    </row>
    <row r="62" spans="1:9" s="211" customFormat="1">
      <c r="A62" s="207"/>
      <c r="B62" s="207"/>
      <c r="C62" s="214"/>
      <c r="D62" s="214"/>
      <c r="E62" s="207"/>
      <c r="F62" s="207"/>
    </row>
    <row r="63" spans="1:9" s="211" customFormat="1">
      <c r="A63" s="207"/>
      <c r="B63" s="207"/>
      <c r="C63" s="214"/>
      <c r="D63" s="214"/>
      <c r="E63" s="207"/>
      <c r="F63" s="207"/>
    </row>
    <row r="64" spans="1:9" s="211" customFormat="1">
      <c r="A64" s="207"/>
      <c r="B64" s="207"/>
      <c r="C64" s="214"/>
      <c r="D64" s="214"/>
      <c r="E64" s="207"/>
      <c r="F64" s="207"/>
    </row>
    <row r="65" spans="1:6" s="211" customFormat="1">
      <c r="A65" s="207"/>
      <c r="B65" s="207"/>
      <c r="C65" s="214"/>
      <c r="D65" s="214"/>
      <c r="E65" s="207"/>
      <c r="F65" s="207"/>
    </row>
    <row r="66" spans="1:6" s="211" customFormat="1">
      <c r="A66" s="207"/>
      <c r="B66" s="207"/>
      <c r="C66" s="214"/>
      <c r="D66" s="214"/>
      <c r="E66" s="207"/>
      <c r="F66" s="207"/>
    </row>
    <row r="67" spans="1:6" s="211" customFormat="1">
      <c r="A67" s="207"/>
      <c r="B67" s="207"/>
      <c r="C67" s="214"/>
      <c r="D67" s="214"/>
      <c r="E67" s="207"/>
      <c r="F67" s="207"/>
    </row>
    <row r="68" spans="1:6" s="211" customFormat="1">
      <c r="A68" s="207"/>
      <c r="B68" s="207"/>
      <c r="C68" s="214"/>
      <c r="D68" s="214"/>
      <c r="E68" s="207"/>
      <c r="F68" s="207"/>
    </row>
    <row r="69" spans="1:6" s="211" customFormat="1">
      <c r="A69" s="207"/>
      <c r="B69" s="207"/>
      <c r="C69" s="214"/>
      <c r="D69" s="214"/>
      <c r="E69" s="207"/>
      <c r="F69" s="207"/>
    </row>
    <row r="70" spans="1:6" s="211" customFormat="1">
      <c r="A70" s="207"/>
      <c r="B70" s="207"/>
      <c r="C70" s="214"/>
      <c r="D70" s="214"/>
      <c r="E70" s="207"/>
      <c r="F70" s="207"/>
    </row>
    <row r="71" spans="1:6">
      <c r="A71" s="23"/>
      <c r="B71" s="23"/>
      <c r="C71" s="22"/>
      <c r="D71" s="22"/>
      <c r="E71" s="23"/>
      <c r="F71" s="23"/>
    </row>
    <row r="72" spans="1:6">
      <c r="A72" s="23"/>
      <c r="B72" s="23"/>
      <c r="C72" s="22"/>
      <c r="D72" s="22"/>
      <c r="E72" s="23"/>
      <c r="F72" s="23"/>
    </row>
    <row r="73" spans="1:6">
      <c r="A73" s="23"/>
      <c r="B73" s="23"/>
      <c r="C73" s="22"/>
      <c r="D73" s="22"/>
      <c r="E73" s="23"/>
      <c r="F73" s="23"/>
    </row>
    <row r="74" spans="1:6">
      <c r="A74" s="23"/>
      <c r="B74" s="23"/>
      <c r="C74" s="22"/>
      <c r="D74" s="22"/>
      <c r="E74" s="23"/>
      <c r="F74" s="23"/>
    </row>
    <row r="75" spans="1:6">
      <c r="A75" s="23"/>
      <c r="B75" s="23"/>
      <c r="C75" s="22"/>
      <c r="D75" s="22"/>
      <c r="E75" s="23"/>
      <c r="F75" s="23"/>
    </row>
    <row r="76" spans="1:6">
      <c r="A76" s="23"/>
      <c r="B76" s="23"/>
      <c r="C76" s="22"/>
      <c r="D76" s="22"/>
      <c r="E76" s="23"/>
      <c r="F76" s="23"/>
    </row>
    <row r="77" spans="1:6">
      <c r="A77" s="23"/>
      <c r="B77" s="23"/>
      <c r="C77" s="22"/>
      <c r="D77" s="22"/>
      <c r="E77" s="23"/>
      <c r="F77" s="23"/>
    </row>
    <row r="78" spans="1:6">
      <c r="A78" s="23"/>
      <c r="B78" s="23"/>
      <c r="C78" s="22"/>
      <c r="D78" s="22"/>
      <c r="E78" s="23"/>
      <c r="F78" s="23"/>
    </row>
    <row r="79" spans="1:6">
      <c r="A79" s="23"/>
      <c r="B79" s="23"/>
      <c r="C79" s="22"/>
      <c r="D79" s="22"/>
      <c r="E79" s="23"/>
      <c r="F79" s="23"/>
    </row>
    <row r="80" spans="1:6">
      <c r="A80" s="23"/>
      <c r="B80" s="23"/>
      <c r="C80" s="22"/>
      <c r="D80" s="22"/>
      <c r="E80" s="23"/>
      <c r="F80" s="23"/>
    </row>
    <row r="81" spans="1:6">
      <c r="A81" s="23"/>
      <c r="B81" s="23"/>
      <c r="C81" s="22"/>
      <c r="D81" s="22"/>
      <c r="E81" s="23"/>
      <c r="F81" s="23"/>
    </row>
    <row r="82" spans="1:6">
      <c r="A82" s="23"/>
      <c r="B82" s="23"/>
      <c r="C82" s="22"/>
      <c r="D82" s="22"/>
      <c r="E82" s="23"/>
      <c r="F82" s="23"/>
    </row>
    <row r="83" spans="1:6">
      <c r="A83" s="23"/>
      <c r="B83" s="23"/>
      <c r="C83" s="22"/>
      <c r="D83" s="22"/>
      <c r="E83" s="23"/>
      <c r="F83" s="23"/>
    </row>
    <row r="84" spans="1:6">
      <c r="A84" s="23"/>
      <c r="B84" s="23"/>
      <c r="C84" s="22"/>
      <c r="D84" s="22"/>
      <c r="E84" s="23"/>
      <c r="F84" s="23"/>
    </row>
    <row r="85" spans="1:6">
      <c r="A85" s="23"/>
      <c r="B85" s="23"/>
      <c r="C85" s="22"/>
      <c r="D85" s="22"/>
      <c r="E85" s="23"/>
      <c r="F85" s="23"/>
    </row>
    <row r="86" spans="1:6">
      <c r="A86" s="23"/>
      <c r="B86" s="23"/>
      <c r="C86" s="22"/>
      <c r="D86" s="22"/>
      <c r="E86" s="23"/>
      <c r="F86" s="23"/>
    </row>
    <row r="87" spans="1:6">
      <c r="A87" s="23"/>
      <c r="B87" s="23"/>
      <c r="C87" s="22"/>
      <c r="D87" s="22"/>
      <c r="E87" s="23"/>
      <c r="F87" s="23"/>
    </row>
    <row r="88" spans="1:6">
      <c r="A88" s="23"/>
      <c r="B88" s="23"/>
      <c r="C88" s="22"/>
      <c r="D88" s="22"/>
      <c r="E88" s="23"/>
      <c r="F88" s="23"/>
    </row>
    <row r="89" spans="1:6">
      <c r="A89" s="23"/>
      <c r="B89" s="23"/>
      <c r="C89" s="22"/>
      <c r="D89" s="22"/>
      <c r="E89" s="23"/>
      <c r="F89" s="23"/>
    </row>
    <row r="90" spans="1:6">
      <c r="A90" s="23"/>
      <c r="B90" s="23"/>
      <c r="C90" s="22"/>
      <c r="D90" s="22"/>
      <c r="E90" s="23"/>
      <c r="F90" s="23"/>
    </row>
    <row r="91" spans="1:6">
      <c r="A91" s="23"/>
      <c r="B91" s="23"/>
      <c r="C91" s="22"/>
      <c r="D91" s="22"/>
      <c r="E91" s="23"/>
      <c r="F91" s="23"/>
    </row>
    <row r="92" spans="1:6">
      <c r="A92" s="23"/>
      <c r="B92" s="23"/>
      <c r="C92" s="22"/>
      <c r="D92" s="22"/>
      <c r="E92" s="23"/>
      <c r="F92" s="23"/>
    </row>
    <row r="93" spans="1:6">
      <c r="A93" s="23"/>
      <c r="B93" s="23"/>
      <c r="C93" s="22"/>
      <c r="D93" s="22"/>
      <c r="E93" s="23"/>
      <c r="F93" s="23"/>
    </row>
    <row r="94" spans="1:6">
      <c r="A94" s="23"/>
      <c r="B94" s="23"/>
      <c r="C94" s="22"/>
      <c r="D94" s="22"/>
      <c r="E94" s="23"/>
      <c r="F94" s="23"/>
    </row>
    <row r="95" spans="1:6">
      <c r="A95" s="23"/>
      <c r="B95" s="23"/>
      <c r="C95" s="22"/>
      <c r="D95" s="22"/>
      <c r="E95" s="23"/>
      <c r="F95" s="23"/>
    </row>
    <row r="96" spans="1:6">
      <c r="A96" s="23"/>
      <c r="B96" s="23"/>
      <c r="C96" s="22"/>
      <c r="D96" s="22"/>
      <c r="E96" s="23"/>
      <c r="F96" s="23"/>
    </row>
    <row r="97" spans="1:6">
      <c r="A97" s="23"/>
      <c r="B97" s="23"/>
      <c r="C97" s="22"/>
      <c r="D97" s="22"/>
      <c r="E97" s="23"/>
      <c r="F97" s="23"/>
    </row>
    <row r="98" spans="1:6">
      <c r="A98" s="23"/>
      <c r="B98" s="23"/>
      <c r="C98" s="22"/>
      <c r="D98" s="22"/>
      <c r="E98" s="23"/>
      <c r="F98" s="23"/>
    </row>
    <row r="99" spans="1:6">
      <c r="A99" s="23"/>
      <c r="B99" s="23"/>
      <c r="C99" s="22"/>
      <c r="D99" s="22"/>
      <c r="E99" s="23"/>
      <c r="F99" s="23"/>
    </row>
    <row r="100" spans="1:6">
      <c r="A100" s="23"/>
      <c r="B100" s="23"/>
      <c r="C100" s="22"/>
      <c r="D100" s="22"/>
      <c r="E100" s="23"/>
      <c r="F100" s="23"/>
    </row>
    <row r="101" spans="1:6">
      <c r="A101" s="23"/>
      <c r="B101" s="23"/>
      <c r="C101" s="22"/>
      <c r="D101" s="22"/>
      <c r="E101" s="23"/>
      <c r="F101" s="23"/>
    </row>
    <row r="102" spans="1:6">
      <c r="A102" s="23"/>
      <c r="B102" s="23"/>
      <c r="C102" s="22"/>
      <c r="D102" s="22"/>
      <c r="E102" s="23"/>
      <c r="F102" s="23"/>
    </row>
    <row r="103" spans="1:6">
      <c r="A103" s="23"/>
      <c r="B103" s="23"/>
      <c r="C103" s="22"/>
      <c r="D103" s="22"/>
      <c r="E103" s="23"/>
      <c r="F103" s="23"/>
    </row>
    <row r="104" spans="1:6">
      <c r="A104" s="23"/>
      <c r="B104" s="23"/>
      <c r="C104" s="22"/>
      <c r="D104" s="22"/>
      <c r="E104" s="23"/>
      <c r="F104" s="23"/>
    </row>
    <row r="105" spans="1:6">
      <c r="A105" s="23"/>
      <c r="B105" s="23"/>
      <c r="C105" s="22"/>
      <c r="D105" s="22"/>
      <c r="E105" s="23"/>
      <c r="F105" s="23"/>
    </row>
    <row r="106" spans="1:6">
      <c r="A106" s="23"/>
      <c r="B106" s="23"/>
      <c r="C106" s="22"/>
      <c r="D106" s="22"/>
      <c r="E106" s="23"/>
      <c r="F106" s="23"/>
    </row>
    <row r="107" spans="1:6">
      <c r="A107" s="23"/>
      <c r="B107" s="23"/>
      <c r="C107" s="22"/>
      <c r="D107" s="22"/>
      <c r="E107" s="23"/>
      <c r="F107" s="23"/>
    </row>
    <row r="108" spans="1:6">
      <c r="A108" s="23"/>
      <c r="B108" s="23"/>
      <c r="C108" s="22"/>
      <c r="D108" s="22"/>
      <c r="E108" s="23"/>
      <c r="F108" s="23"/>
    </row>
    <row r="109" spans="1:6">
      <c r="A109" s="23"/>
      <c r="B109" s="23"/>
      <c r="C109" s="22"/>
      <c r="D109" s="22"/>
      <c r="E109" s="23"/>
      <c r="F109" s="23"/>
    </row>
    <row r="110" spans="1:6">
      <c r="A110" s="23"/>
      <c r="B110" s="23"/>
      <c r="C110" s="22"/>
      <c r="D110" s="22"/>
      <c r="E110" s="23"/>
      <c r="F110" s="23"/>
    </row>
    <row r="111" spans="1:6">
      <c r="A111" s="23"/>
      <c r="B111" s="23"/>
      <c r="C111" s="22"/>
      <c r="D111" s="22"/>
      <c r="E111" s="23"/>
      <c r="F111" s="23"/>
    </row>
    <row r="112" spans="1:6">
      <c r="A112" s="23"/>
      <c r="B112" s="23"/>
      <c r="C112" s="22"/>
      <c r="D112" s="22"/>
      <c r="E112" s="23"/>
      <c r="F112" s="23"/>
    </row>
    <row r="113" spans="1:6">
      <c r="A113" s="23"/>
      <c r="B113" s="23"/>
      <c r="C113" s="22"/>
      <c r="D113" s="22"/>
      <c r="E113" s="23"/>
      <c r="F113" s="23"/>
    </row>
    <row r="114" spans="1:6">
      <c r="A114" s="23"/>
      <c r="B114" s="23"/>
      <c r="C114" s="22"/>
      <c r="D114" s="22"/>
      <c r="E114" s="23"/>
      <c r="F114" s="23"/>
    </row>
    <row r="115" spans="1:6">
      <c r="A115" s="23"/>
      <c r="B115" s="23"/>
      <c r="C115" s="22"/>
      <c r="D115" s="22"/>
      <c r="E115" s="23"/>
      <c r="F115" s="23"/>
    </row>
    <row r="116" spans="1:6">
      <c r="A116" s="23"/>
      <c r="B116" s="23"/>
      <c r="C116" s="22"/>
      <c r="D116" s="22"/>
      <c r="E116" s="23"/>
      <c r="F116" s="23"/>
    </row>
    <row r="117" spans="1:6">
      <c r="A117" s="23"/>
      <c r="B117" s="23"/>
      <c r="C117" s="22"/>
      <c r="D117" s="22"/>
      <c r="E117" s="23"/>
      <c r="F117" s="23"/>
    </row>
    <row r="118" spans="1:6">
      <c r="A118" s="23"/>
      <c r="B118" s="23"/>
      <c r="C118" s="22"/>
      <c r="D118" s="22"/>
      <c r="E118" s="23"/>
      <c r="F118" s="23"/>
    </row>
    <row r="119" spans="1:6">
      <c r="A119" s="23"/>
      <c r="B119" s="23"/>
      <c r="C119" s="22"/>
      <c r="D119" s="22"/>
      <c r="E119" s="23"/>
      <c r="F119" s="23"/>
    </row>
    <row r="120" spans="1:6">
      <c r="A120" s="23"/>
      <c r="B120" s="23"/>
      <c r="C120" s="22"/>
      <c r="D120" s="22"/>
      <c r="E120" s="23"/>
      <c r="F120" s="23"/>
    </row>
    <row r="121" spans="1:6">
      <c r="A121" s="23"/>
      <c r="B121" s="23"/>
      <c r="C121" s="22"/>
      <c r="D121" s="22"/>
      <c r="E121" s="23"/>
      <c r="F121" s="23"/>
    </row>
    <row r="122" spans="1:6">
      <c r="A122" s="23"/>
      <c r="B122" s="23"/>
      <c r="C122" s="22"/>
      <c r="D122" s="22"/>
      <c r="E122" s="23"/>
      <c r="F122" s="23"/>
    </row>
    <row r="123" spans="1:6">
      <c r="A123" s="23"/>
      <c r="B123" s="23"/>
      <c r="C123" s="22"/>
      <c r="D123" s="22"/>
      <c r="E123" s="23"/>
      <c r="F123" s="23"/>
    </row>
    <row r="124" spans="1:6">
      <c r="A124" s="23"/>
      <c r="B124" s="23"/>
      <c r="C124" s="22"/>
      <c r="D124" s="22"/>
      <c r="E124" s="23"/>
      <c r="F124" s="23"/>
    </row>
    <row r="125" spans="1:6">
      <c r="A125" s="23"/>
      <c r="B125" s="23"/>
      <c r="C125" s="22"/>
      <c r="D125" s="22"/>
      <c r="E125" s="23"/>
      <c r="F125" s="23"/>
    </row>
    <row r="126" spans="1:6">
      <c r="A126" s="23"/>
      <c r="B126" s="23"/>
      <c r="C126" s="22"/>
      <c r="D126" s="22"/>
      <c r="E126" s="23"/>
      <c r="F126" s="23"/>
    </row>
    <row r="127" spans="1:6">
      <c r="A127" s="23"/>
      <c r="B127" s="23"/>
      <c r="C127" s="22"/>
      <c r="D127" s="22"/>
      <c r="E127" s="23"/>
      <c r="F127" s="23"/>
    </row>
    <row r="128" spans="1:6">
      <c r="A128" s="23"/>
      <c r="B128" s="23"/>
      <c r="C128" s="22"/>
      <c r="D128" s="22"/>
      <c r="E128" s="23"/>
      <c r="F128" s="23"/>
    </row>
    <row r="129" spans="1:6">
      <c r="A129" s="23"/>
      <c r="B129" s="23"/>
      <c r="C129" s="22"/>
      <c r="D129" s="22"/>
      <c r="E129" s="23"/>
      <c r="F129" s="23"/>
    </row>
    <row r="130" spans="1:6">
      <c r="A130" s="23"/>
      <c r="B130" s="23"/>
      <c r="C130" s="22"/>
      <c r="D130" s="22"/>
      <c r="E130" s="23"/>
      <c r="F130" s="23"/>
    </row>
    <row r="131" spans="1:6">
      <c r="A131" s="23"/>
      <c r="B131" s="23"/>
      <c r="C131" s="22"/>
      <c r="D131" s="22"/>
      <c r="E131" s="23"/>
      <c r="F131" s="23"/>
    </row>
    <row r="132" spans="1:6">
      <c r="A132" s="23"/>
      <c r="B132" s="23"/>
      <c r="C132" s="22"/>
      <c r="D132" s="22"/>
      <c r="E132" s="23"/>
      <c r="F132" s="23"/>
    </row>
    <row r="133" spans="1:6">
      <c r="A133" s="23"/>
      <c r="B133" s="23"/>
      <c r="C133" s="22"/>
      <c r="D133" s="22"/>
      <c r="E133" s="23"/>
      <c r="F133" s="23"/>
    </row>
    <row r="134" spans="1:6">
      <c r="A134" s="23"/>
      <c r="B134" s="23"/>
      <c r="C134" s="22"/>
      <c r="D134" s="22"/>
      <c r="E134" s="23"/>
      <c r="F134" s="23"/>
    </row>
    <row r="135" spans="1:6">
      <c r="A135" s="23"/>
      <c r="B135" s="23"/>
      <c r="C135" s="22"/>
      <c r="D135" s="22"/>
      <c r="E135" s="23"/>
      <c r="F135" s="23"/>
    </row>
    <row r="136" spans="1:6">
      <c r="A136" s="23"/>
      <c r="B136" s="23"/>
      <c r="C136" s="22"/>
      <c r="D136" s="22"/>
      <c r="E136" s="23"/>
      <c r="F136" s="23"/>
    </row>
    <row r="137" spans="1:6">
      <c r="A137" s="23"/>
      <c r="B137" s="23"/>
      <c r="C137" s="22"/>
      <c r="D137" s="22"/>
      <c r="E137" s="23"/>
      <c r="F137" s="23"/>
    </row>
    <row r="138" spans="1:6">
      <c r="A138" s="23"/>
      <c r="B138" s="23"/>
      <c r="C138" s="22"/>
      <c r="D138" s="22"/>
      <c r="E138" s="23"/>
      <c r="F138" s="23"/>
    </row>
    <row r="139" spans="1:6">
      <c r="A139" s="23"/>
      <c r="B139" s="23"/>
      <c r="C139" s="22"/>
      <c r="D139" s="22"/>
      <c r="E139" s="23"/>
      <c r="F139" s="23"/>
    </row>
    <row r="140" spans="1:6">
      <c r="A140" s="23"/>
      <c r="B140" s="23"/>
      <c r="C140" s="22"/>
      <c r="D140" s="22"/>
      <c r="E140" s="23"/>
      <c r="F140" s="23"/>
    </row>
    <row r="141" spans="1:6">
      <c r="A141" s="23"/>
      <c r="B141" s="23"/>
      <c r="C141" s="22"/>
      <c r="D141" s="22"/>
      <c r="E141" s="23"/>
      <c r="F141" s="23"/>
    </row>
    <row r="142" spans="1:6">
      <c r="A142" s="23"/>
      <c r="B142" s="23"/>
      <c r="C142" s="22"/>
      <c r="D142" s="22"/>
      <c r="E142" s="23"/>
      <c r="F142" s="23"/>
    </row>
    <row r="143" spans="1:6">
      <c r="A143" s="23"/>
      <c r="B143" s="23"/>
      <c r="C143" s="22"/>
      <c r="D143" s="22"/>
      <c r="E143" s="23"/>
      <c r="F143" s="23"/>
    </row>
    <row r="144" spans="1:6">
      <c r="A144" s="23"/>
      <c r="B144" s="23"/>
      <c r="C144" s="22"/>
      <c r="D144" s="22"/>
      <c r="E144" s="23"/>
      <c r="F144" s="23"/>
    </row>
    <row r="145" spans="1:6">
      <c r="A145" s="23"/>
      <c r="B145" s="23"/>
      <c r="C145" s="22"/>
      <c r="D145" s="22"/>
      <c r="E145" s="23"/>
      <c r="F145" s="23"/>
    </row>
    <row r="146" spans="1:6">
      <c r="A146" s="23"/>
      <c r="B146" s="23"/>
      <c r="C146" s="22"/>
      <c r="D146" s="22"/>
      <c r="E146" s="23"/>
      <c r="F146" s="23"/>
    </row>
    <row r="147" spans="1:6">
      <c r="A147" s="23"/>
      <c r="B147" s="23"/>
      <c r="C147" s="22"/>
      <c r="D147" s="22"/>
      <c r="E147" s="23"/>
      <c r="F147" s="23"/>
    </row>
    <row r="148" spans="1:6">
      <c r="A148" s="23"/>
      <c r="B148" s="23"/>
      <c r="C148" s="22"/>
      <c r="D148" s="22"/>
      <c r="E148" s="23"/>
      <c r="F148" s="23"/>
    </row>
    <row r="149" spans="1:6">
      <c r="A149" s="23"/>
      <c r="B149" s="23"/>
      <c r="C149" s="22"/>
      <c r="D149" s="22"/>
      <c r="E149" s="23"/>
      <c r="F149" s="23"/>
    </row>
    <row r="150" spans="1:6">
      <c r="A150" s="23"/>
      <c r="B150" s="23"/>
      <c r="C150" s="22"/>
      <c r="D150" s="22"/>
      <c r="E150" s="23"/>
      <c r="F150" s="23"/>
    </row>
    <row r="151" spans="1:6">
      <c r="A151" s="23"/>
      <c r="B151" s="23"/>
      <c r="C151" s="22"/>
      <c r="D151" s="22"/>
      <c r="E151" s="23"/>
      <c r="F151" s="23"/>
    </row>
    <row r="152" spans="1:6">
      <c r="A152" s="23"/>
      <c r="B152" s="23"/>
      <c r="C152" s="22"/>
      <c r="D152" s="22"/>
      <c r="E152" s="23"/>
      <c r="F152" s="23"/>
    </row>
    <row r="153" spans="1:6">
      <c r="A153" s="23"/>
      <c r="B153" s="23"/>
      <c r="C153" s="22"/>
      <c r="D153" s="22"/>
      <c r="E153" s="23"/>
      <c r="F153" s="23"/>
    </row>
    <row r="154" spans="1:6">
      <c r="A154" s="23"/>
      <c r="B154" s="23"/>
      <c r="C154" s="22"/>
      <c r="D154" s="22"/>
      <c r="E154" s="23"/>
      <c r="F154" s="23"/>
    </row>
    <row r="155" spans="1:6">
      <c r="A155" s="23"/>
      <c r="B155" s="23"/>
      <c r="C155" s="22"/>
      <c r="D155" s="22"/>
      <c r="E155" s="23"/>
      <c r="F155" s="23"/>
    </row>
    <row r="156" spans="1:6">
      <c r="A156" s="23"/>
      <c r="B156" s="23"/>
      <c r="C156" s="22"/>
      <c r="D156" s="22"/>
      <c r="E156" s="23"/>
      <c r="F156" s="23"/>
    </row>
    <row r="157" spans="1:6">
      <c r="A157" s="23"/>
      <c r="B157" s="23"/>
      <c r="C157" s="22"/>
      <c r="D157" s="22"/>
      <c r="E157" s="23"/>
      <c r="F157" s="23"/>
    </row>
    <row r="158" spans="1:6">
      <c r="A158" s="23"/>
      <c r="B158" s="23"/>
      <c r="C158" s="22"/>
      <c r="D158" s="22"/>
      <c r="E158" s="23"/>
      <c r="F158" s="23"/>
    </row>
    <row r="159" spans="1:6">
      <c r="A159" s="23"/>
      <c r="B159" s="23"/>
      <c r="C159" s="22"/>
      <c r="D159" s="22"/>
      <c r="E159" s="23"/>
      <c r="F159" s="23"/>
    </row>
    <row r="160" spans="1:6">
      <c r="A160" s="23"/>
      <c r="B160" s="23"/>
      <c r="C160" s="22"/>
      <c r="D160" s="22"/>
      <c r="E160" s="23"/>
      <c r="F160" s="23"/>
    </row>
    <row r="161" spans="1:6">
      <c r="A161" s="23"/>
      <c r="B161" s="23"/>
      <c r="C161" s="22"/>
      <c r="D161" s="22"/>
      <c r="E161" s="23"/>
      <c r="F161" s="23"/>
    </row>
    <row r="162" spans="1:6">
      <c r="A162" s="23"/>
      <c r="B162" s="23"/>
      <c r="C162" s="22"/>
      <c r="D162" s="22"/>
      <c r="E162" s="23"/>
      <c r="F162" s="23"/>
    </row>
    <row r="163" spans="1:6">
      <c r="A163" s="23"/>
      <c r="B163" s="23"/>
      <c r="C163" s="22"/>
      <c r="D163" s="22"/>
      <c r="E163" s="23"/>
      <c r="F163" s="23"/>
    </row>
    <row r="164" spans="1:6">
      <c r="A164" s="23"/>
      <c r="B164" s="23"/>
      <c r="C164" s="22"/>
      <c r="D164" s="22"/>
      <c r="E164" s="23"/>
      <c r="F164" s="23"/>
    </row>
    <row r="165" spans="1:6">
      <c r="A165" s="23"/>
      <c r="B165" s="23"/>
      <c r="C165" s="22"/>
      <c r="D165" s="22"/>
      <c r="E165" s="23"/>
      <c r="F165" s="23"/>
    </row>
    <row r="166" spans="1:6">
      <c r="A166" s="23"/>
      <c r="B166" s="23"/>
      <c r="C166" s="22"/>
      <c r="D166" s="22"/>
      <c r="E166" s="23"/>
      <c r="F166" s="23"/>
    </row>
    <row r="167" spans="1:6">
      <c r="A167" s="23"/>
      <c r="B167" s="23"/>
      <c r="C167" s="22"/>
      <c r="D167" s="22"/>
      <c r="E167" s="23"/>
      <c r="F167" s="23"/>
    </row>
    <row r="168" spans="1:6">
      <c r="A168" s="23"/>
      <c r="B168" s="23"/>
      <c r="C168" s="22"/>
      <c r="D168" s="22"/>
      <c r="E168" s="23"/>
      <c r="F168" s="23"/>
    </row>
    <row r="169" spans="1:6">
      <c r="A169" s="23"/>
      <c r="B169" s="23"/>
      <c r="C169" s="22"/>
      <c r="D169" s="22"/>
      <c r="E169" s="23"/>
      <c r="F169" s="23"/>
    </row>
    <row r="170" spans="1:6">
      <c r="A170" s="23"/>
      <c r="B170" s="23"/>
      <c r="C170" s="22"/>
      <c r="D170" s="22"/>
      <c r="E170" s="23"/>
      <c r="F170" s="23"/>
    </row>
    <row r="171" spans="1:6">
      <c r="A171" s="23"/>
      <c r="B171" s="23"/>
      <c r="C171" s="22"/>
      <c r="D171" s="22"/>
      <c r="E171" s="23"/>
      <c r="F171" s="23"/>
    </row>
    <row r="172" spans="1:6">
      <c r="A172" s="23"/>
      <c r="B172" s="23"/>
      <c r="C172" s="22"/>
      <c r="D172" s="22"/>
      <c r="E172" s="23"/>
      <c r="F172" s="23"/>
    </row>
    <row r="173" spans="1:6">
      <c r="A173" s="23"/>
      <c r="B173" s="23"/>
      <c r="C173" s="22"/>
      <c r="D173" s="22"/>
      <c r="E173" s="23"/>
      <c r="F173" s="23"/>
    </row>
    <row r="174" spans="1:6">
      <c r="A174" s="23"/>
      <c r="B174" s="23"/>
      <c r="C174" s="22"/>
      <c r="D174" s="22"/>
      <c r="E174" s="23"/>
      <c r="F174" s="23"/>
    </row>
    <row r="175" spans="1:6">
      <c r="A175" s="23"/>
      <c r="B175" s="23"/>
      <c r="C175" s="22"/>
      <c r="D175" s="22"/>
      <c r="E175" s="23"/>
      <c r="F175" s="23"/>
    </row>
    <row r="176" spans="1:6">
      <c r="A176" s="23"/>
      <c r="B176" s="23"/>
      <c r="C176" s="22"/>
      <c r="D176" s="22"/>
      <c r="E176" s="23"/>
      <c r="F176" s="23"/>
    </row>
    <row r="177" spans="1:6">
      <c r="A177" s="23"/>
      <c r="B177" s="23"/>
      <c r="C177" s="22"/>
      <c r="D177" s="22"/>
      <c r="E177" s="23"/>
      <c r="F177" s="23"/>
    </row>
    <row r="178" spans="1:6">
      <c r="A178" s="23"/>
      <c r="B178" s="23"/>
      <c r="C178" s="22"/>
      <c r="D178" s="22"/>
      <c r="E178" s="23"/>
      <c r="F178" s="23"/>
    </row>
    <row r="179" spans="1:6">
      <c r="A179" s="23"/>
      <c r="B179" s="23"/>
      <c r="C179" s="22"/>
      <c r="D179" s="22"/>
      <c r="E179" s="23"/>
      <c r="F179" s="23"/>
    </row>
    <row r="180" spans="1:6">
      <c r="A180" s="23"/>
      <c r="B180" s="23"/>
      <c r="C180" s="22"/>
      <c r="D180" s="22"/>
      <c r="E180" s="23"/>
      <c r="F180" s="23"/>
    </row>
    <row r="181" spans="1:6">
      <c r="A181" s="23"/>
      <c r="B181" s="23"/>
      <c r="C181" s="22"/>
      <c r="D181" s="22"/>
      <c r="E181" s="23"/>
      <c r="F181" s="23"/>
    </row>
    <row r="182" spans="1:6">
      <c r="A182" s="23"/>
      <c r="B182" s="23"/>
      <c r="C182" s="22"/>
      <c r="D182" s="22"/>
      <c r="E182" s="23"/>
      <c r="F182" s="23"/>
    </row>
    <row r="183" spans="1:6">
      <c r="A183" s="23"/>
      <c r="B183" s="23"/>
      <c r="C183" s="22"/>
      <c r="D183" s="22"/>
      <c r="E183" s="23"/>
      <c r="F183" s="23"/>
    </row>
    <row r="184" spans="1:6">
      <c r="A184" s="23"/>
      <c r="B184" s="23"/>
      <c r="C184" s="22"/>
      <c r="D184" s="22"/>
      <c r="E184" s="23"/>
      <c r="F184" s="23"/>
    </row>
    <row r="185" spans="1:6">
      <c r="A185" s="23"/>
      <c r="B185" s="23"/>
      <c r="C185" s="22"/>
      <c r="D185" s="22"/>
      <c r="E185" s="23"/>
      <c r="F185" s="23"/>
    </row>
    <row r="186" spans="1:6">
      <c r="A186" s="23"/>
      <c r="B186" s="23"/>
      <c r="C186" s="22"/>
      <c r="D186" s="22"/>
      <c r="E186" s="23"/>
      <c r="F186" s="23"/>
    </row>
    <row r="187" spans="1:6">
      <c r="A187" s="23"/>
      <c r="B187" s="23"/>
      <c r="C187" s="22"/>
      <c r="D187" s="22"/>
      <c r="E187" s="23"/>
      <c r="F187" s="23"/>
    </row>
    <row r="188" spans="1:6">
      <c r="A188" s="23"/>
      <c r="B188" s="23"/>
      <c r="C188" s="22"/>
      <c r="D188" s="22"/>
      <c r="E188" s="23"/>
      <c r="F188" s="23"/>
    </row>
    <row r="189" spans="1:6">
      <c r="A189" s="23"/>
      <c r="B189" s="23"/>
      <c r="C189" s="22"/>
      <c r="D189" s="22"/>
      <c r="E189" s="23"/>
      <c r="F189" s="23"/>
    </row>
    <row r="190" spans="1:6">
      <c r="A190" s="23"/>
      <c r="B190" s="23"/>
      <c r="C190" s="22"/>
      <c r="D190" s="22"/>
      <c r="E190" s="23"/>
      <c r="F190" s="23"/>
    </row>
    <row r="191" spans="1:6">
      <c r="A191" s="23"/>
      <c r="B191" s="23"/>
      <c r="C191" s="22"/>
      <c r="D191" s="22"/>
      <c r="E191" s="23"/>
      <c r="F191" s="23"/>
    </row>
    <row r="192" spans="1:6">
      <c r="A192" s="23"/>
      <c r="B192" s="23"/>
      <c r="C192" s="22"/>
      <c r="D192" s="22"/>
      <c r="E192" s="23"/>
      <c r="F192" s="23"/>
    </row>
    <row r="193" spans="1:6">
      <c r="A193" s="23"/>
      <c r="B193" s="23"/>
      <c r="C193" s="22"/>
      <c r="D193" s="22"/>
      <c r="E193" s="23"/>
      <c r="F193" s="23"/>
    </row>
    <row r="194" spans="1:6">
      <c r="A194" s="23"/>
      <c r="B194" s="23"/>
      <c r="C194" s="22"/>
      <c r="D194" s="22"/>
      <c r="E194" s="23"/>
      <c r="F194" s="23"/>
    </row>
    <row r="195" spans="1:6">
      <c r="A195" s="23"/>
      <c r="B195" s="23"/>
      <c r="C195" s="22"/>
      <c r="D195" s="22"/>
      <c r="E195" s="23"/>
      <c r="F195" s="23"/>
    </row>
    <row r="196" spans="1:6">
      <c r="A196" s="23"/>
      <c r="B196" s="23"/>
      <c r="C196" s="22"/>
      <c r="D196" s="22"/>
      <c r="E196" s="23"/>
      <c r="F196" s="23"/>
    </row>
    <row r="197" spans="1:6">
      <c r="A197" s="23"/>
      <c r="B197" s="23"/>
      <c r="C197" s="22"/>
      <c r="D197" s="22"/>
      <c r="E197" s="23"/>
      <c r="F197" s="23"/>
    </row>
    <row r="198" spans="1:6">
      <c r="A198" s="23"/>
      <c r="B198" s="23"/>
      <c r="C198" s="22"/>
      <c r="D198" s="22"/>
      <c r="E198" s="23"/>
      <c r="F198" s="23"/>
    </row>
    <row r="199" spans="1:6">
      <c r="A199" s="23"/>
      <c r="B199" s="23"/>
      <c r="C199" s="22"/>
      <c r="D199" s="22"/>
      <c r="E199" s="23"/>
      <c r="F199" s="23"/>
    </row>
    <row r="200" spans="1:6">
      <c r="A200" s="23"/>
      <c r="B200" s="23"/>
      <c r="C200" s="22"/>
      <c r="D200" s="22"/>
      <c r="E200" s="23"/>
      <c r="F200" s="23"/>
    </row>
    <row r="201" spans="1:6">
      <c r="A201" s="23"/>
      <c r="B201" s="23"/>
      <c r="C201" s="22"/>
      <c r="D201" s="22"/>
      <c r="E201" s="23"/>
      <c r="F201" s="23"/>
    </row>
    <row r="202" spans="1:6">
      <c r="A202" s="23"/>
      <c r="B202" s="23"/>
      <c r="C202" s="22"/>
      <c r="D202" s="22"/>
      <c r="E202" s="23"/>
      <c r="F202" s="23"/>
    </row>
    <row r="203" spans="1:6">
      <c r="A203" s="23"/>
      <c r="B203" s="23"/>
      <c r="C203" s="22"/>
      <c r="D203" s="22"/>
      <c r="E203" s="23"/>
      <c r="F203" s="23"/>
    </row>
    <row r="204" spans="1:6">
      <c r="A204" s="23"/>
      <c r="B204" s="23"/>
      <c r="C204" s="22"/>
      <c r="D204" s="22"/>
      <c r="E204" s="23"/>
      <c r="F204" s="23"/>
    </row>
    <row r="205" spans="1:6">
      <c r="A205" s="23"/>
      <c r="B205" s="23"/>
      <c r="C205" s="22"/>
      <c r="D205" s="22"/>
      <c r="E205" s="23"/>
      <c r="F205" s="23"/>
    </row>
    <row r="206" spans="1:6">
      <c r="A206" s="23"/>
      <c r="B206" s="23"/>
      <c r="C206" s="22"/>
      <c r="D206" s="22"/>
      <c r="E206" s="23"/>
      <c r="F206" s="23"/>
    </row>
    <row r="207" spans="1:6">
      <c r="A207" s="23"/>
      <c r="B207" s="23"/>
      <c r="C207" s="22"/>
      <c r="D207" s="22"/>
      <c r="E207" s="23"/>
      <c r="F207" s="23"/>
    </row>
    <row r="208" spans="1:6">
      <c r="A208" s="23"/>
      <c r="B208" s="23"/>
      <c r="C208" s="22"/>
      <c r="D208" s="22"/>
      <c r="E208" s="23"/>
      <c r="F208" s="23"/>
    </row>
    <row r="209" spans="1:6">
      <c r="A209" s="23"/>
      <c r="B209" s="23"/>
      <c r="C209" s="22"/>
      <c r="D209" s="22"/>
      <c r="E209" s="23"/>
      <c r="F209" s="23"/>
    </row>
    <row r="210" spans="1:6">
      <c r="A210" s="23"/>
      <c r="B210" s="23"/>
      <c r="C210" s="22"/>
      <c r="D210" s="22"/>
      <c r="E210" s="23"/>
      <c r="F210" s="23"/>
    </row>
    <row r="211" spans="1:6">
      <c r="A211" s="23"/>
      <c r="B211" s="23"/>
      <c r="C211" s="22"/>
      <c r="D211" s="22"/>
      <c r="E211" s="23"/>
      <c r="F211" s="23"/>
    </row>
    <row r="212" spans="1:6">
      <c r="A212" s="23"/>
      <c r="B212" s="23"/>
      <c r="C212" s="22"/>
      <c r="D212" s="22"/>
      <c r="E212" s="23"/>
      <c r="F212" s="23"/>
    </row>
    <row r="213" spans="1:6">
      <c r="A213" s="23"/>
      <c r="B213" s="23"/>
      <c r="C213" s="22"/>
      <c r="D213" s="22"/>
      <c r="E213" s="23"/>
      <c r="F213" s="23"/>
    </row>
    <row r="214" spans="1:6">
      <c r="A214" s="23"/>
      <c r="B214" s="23"/>
      <c r="C214" s="22"/>
      <c r="D214" s="22"/>
      <c r="E214" s="23"/>
      <c r="F214" s="23"/>
    </row>
    <row r="215" spans="1:6">
      <c r="A215" s="23"/>
      <c r="B215" s="23"/>
      <c r="C215" s="22"/>
      <c r="D215" s="22"/>
      <c r="E215" s="23"/>
      <c r="F215" s="23"/>
    </row>
    <row r="216" spans="1:6">
      <c r="A216" s="23"/>
      <c r="B216" s="23"/>
      <c r="C216" s="22"/>
      <c r="D216" s="22"/>
      <c r="E216" s="23"/>
      <c r="F216" s="23"/>
    </row>
    <row r="217" spans="1:6">
      <c r="A217" s="23"/>
      <c r="B217" s="23"/>
      <c r="C217" s="22"/>
      <c r="D217" s="22"/>
      <c r="E217" s="23"/>
      <c r="F217" s="23"/>
    </row>
    <row r="218" spans="1:6">
      <c r="A218" s="23"/>
      <c r="B218" s="23"/>
      <c r="C218" s="22"/>
      <c r="D218" s="22"/>
      <c r="E218" s="23"/>
      <c r="F218" s="23"/>
    </row>
    <row r="219" spans="1:6">
      <c r="A219" s="23"/>
      <c r="B219" s="23"/>
      <c r="C219" s="22"/>
      <c r="D219" s="22"/>
      <c r="E219" s="23"/>
      <c r="F219" s="23"/>
    </row>
    <row r="220" spans="1:6">
      <c r="A220" s="23"/>
      <c r="B220" s="23"/>
      <c r="C220" s="22"/>
      <c r="D220" s="22"/>
      <c r="E220" s="23"/>
      <c r="F220" s="23"/>
    </row>
    <row r="221" spans="1:6">
      <c r="A221" s="23"/>
      <c r="B221" s="23"/>
      <c r="C221" s="22"/>
      <c r="D221" s="22"/>
      <c r="E221" s="23"/>
      <c r="F221" s="23"/>
    </row>
    <row r="222" spans="1:6">
      <c r="A222" s="23"/>
      <c r="B222" s="23"/>
      <c r="C222" s="22"/>
      <c r="D222" s="22"/>
      <c r="E222" s="23"/>
      <c r="F222" s="23"/>
    </row>
    <row r="223" spans="1:6">
      <c r="A223" s="23"/>
      <c r="B223" s="23"/>
      <c r="C223" s="22"/>
      <c r="D223" s="22"/>
      <c r="E223" s="23"/>
      <c r="F223" s="23"/>
    </row>
    <row r="224" spans="1:6">
      <c r="A224" s="23"/>
      <c r="B224" s="23"/>
      <c r="C224" s="22"/>
      <c r="D224" s="22"/>
      <c r="E224" s="23"/>
      <c r="F224" s="23"/>
    </row>
    <row r="225" spans="1:6">
      <c r="A225" s="23"/>
      <c r="B225" s="23"/>
      <c r="C225" s="22"/>
      <c r="D225" s="22"/>
      <c r="E225" s="23"/>
      <c r="F225" s="23"/>
    </row>
    <row r="226" spans="1:6">
      <c r="A226" s="23"/>
      <c r="B226" s="23"/>
      <c r="C226" s="22"/>
      <c r="D226" s="22"/>
      <c r="E226" s="23"/>
      <c r="F226" s="23"/>
    </row>
    <row r="227" spans="1:6">
      <c r="A227" s="23"/>
      <c r="B227" s="23"/>
      <c r="C227" s="22"/>
      <c r="D227" s="22"/>
      <c r="E227" s="23"/>
      <c r="F227" s="23"/>
    </row>
    <row r="228" spans="1:6">
      <c r="A228" s="23"/>
      <c r="B228" s="23"/>
      <c r="C228" s="22"/>
      <c r="D228" s="22"/>
      <c r="E228" s="23"/>
      <c r="F228" s="23"/>
    </row>
    <row r="229" spans="1:6">
      <c r="A229" s="23"/>
      <c r="B229" s="23"/>
      <c r="C229" s="22"/>
      <c r="D229" s="22"/>
      <c r="E229" s="23"/>
      <c r="F229" s="23"/>
    </row>
    <row r="230" spans="1:6">
      <c r="A230" s="23"/>
      <c r="B230" s="23"/>
      <c r="C230" s="22"/>
      <c r="D230" s="22"/>
      <c r="E230" s="23"/>
      <c r="F230" s="23"/>
    </row>
    <row r="231" spans="1:6">
      <c r="A231" s="23"/>
      <c r="B231" s="23"/>
      <c r="C231" s="22"/>
      <c r="D231" s="22"/>
      <c r="E231" s="23"/>
      <c r="F231" s="23"/>
    </row>
    <row r="232" spans="1:6">
      <c r="A232" s="23"/>
      <c r="B232" s="23"/>
      <c r="C232" s="22"/>
      <c r="D232" s="22"/>
      <c r="E232" s="23"/>
      <c r="F232" s="23"/>
    </row>
    <row r="233" spans="1:6">
      <c r="A233" s="23"/>
      <c r="B233" s="23"/>
      <c r="C233" s="22"/>
      <c r="D233" s="22"/>
      <c r="E233" s="23"/>
      <c r="F233" s="23"/>
    </row>
    <row r="234" spans="1:6">
      <c r="A234" s="23"/>
      <c r="B234" s="23"/>
      <c r="C234" s="22"/>
      <c r="D234" s="22"/>
      <c r="E234" s="23"/>
      <c r="F234" s="23"/>
    </row>
    <row r="235" spans="1:6">
      <c r="A235" s="23"/>
      <c r="B235" s="23"/>
      <c r="C235" s="22"/>
      <c r="D235" s="22"/>
      <c r="E235" s="23"/>
      <c r="F235" s="23"/>
    </row>
    <row r="236" spans="1:6">
      <c r="A236" s="23"/>
      <c r="B236" s="23"/>
      <c r="C236" s="22"/>
      <c r="D236" s="22"/>
      <c r="E236" s="23"/>
      <c r="F236" s="23"/>
    </row>
    <row r="237" spans="1:6">
      <c r="A237" s="23"/>
      <c r="B237" s="23"/>
      <c r="C237" s="22"/>
      <c r="D237" s="22"/>
      <c r="E237" s="23"/>
      <c r="F237" s="23"/>
    </row>
    <row r="238" spans="1:6">
      <c r="A238" s="23"/>
      <c r="B238" s="23"/>
      <c r="C238" s="22"/>
      <c r="D238" s="22"/>
      <c r="E238" s="23"/>
      <c r="F238" s="23"/>
    </row>
    <row r="239" spans="1:6">
      <c r="A239" s="23"/>
      <c r="B239" s="23"/>
      <c r="C239" s="22"/>
      <c r="D239" s="22"/>
      <c r="E239" s="23"/>
      <c r="F239" s="23"/>
    </row>
    <row r="240" spans="1:6">
      <c r="A240" s="23"/>
      <c r="B240" s="23"/>
      <c r="C240" s="22"/>
      <c r="D240" s="22"/>
      <c r="E240" s="23"/>
      <c r="F240" s="23"/>
    </row>
    <row r="241" spans="1:6">
      <c r="A241" s="23"/>
      <c r="B241" s="23"/>
      <c r="C241" s="22"/>
      <c r="D241" s="22"/>
      <c r="E241" s="23"/>
      <c r="F241" s="23"/>
    </row>
    <row r="242" spans="1:6">
      <c r="A242" s="23"/>
      <c r="B242" s="23"/>
      <c r="C242" s="22"/>
      <c r="D242" s="22"/>
      <c r="E242" s="23"/>
      <c r="F242" s="23"/>
    </row>
    <row r="243" spans="1:6">
      <c r="A243" s="23"/>
      <c r="B243" s="23"/>
      <c r="C243" s="22"/>
      <c r="D243" s="22"/>
      <c r="E243" s="23"/>
      <c r="F243" s="23"/>
    </row>
    <row r="244" spans="1:6">
      <c r="A244" s="23"/>
      <c r="B244" s="23"/>
      <c r="C244" s="22"/>
      <c r="D244" s="22"/>
      <c r="E244" s="23"/>
      <c r="F244" s="23"/>
    </row>
    <row r="245" spans="1:6">
      <c r="A245" s="23"/>
      <c r="B245" s="23"/>
      <c r="C245" s="22"/>
      <c r="D245" s="22"/>
      <c r="E245" s="23"/>
      <c r="F245" s="23"/>
    </row>
    <row r="246" spans="1:6">
      <c r="A246" s="23"/>
      <c r="B246" s="23"/>
      <c r="C246" s="22"/>
      <c r="D246" s="22"/>
      <c r="E246" s="23"/>
      <c r="F246" s="23"/>
    </row>
    <row r="247" spans="1:6">
      <c r="A247" s="23"/>
      <c r="B247" s="23"/>
      <c r="C247" s="22"/>
      <c r="D247" s="22"/>
      <c r="E247" s="23"/>
      <c r="F247" s="23"/>
    </row>
    <row r="248" spans="1:6">
      <c r="A248" s="23"/>
      <c r="B248" s="23"/>
      <c r="C248" s="22"/>
      <c r="D248" s="22"/>
      <c r="E248" s="23"/>
      <c r="F248" s="23"/>
    </row>
    <row r="249" spans="1:6">
      <c r="A249" s="23"/>
      <c r="B249" s="23"/>
      <c r="C249" s="22"/>
      <c r="D249" s="22"/>
      <c r="E249" s="23"/>
      <c r="F249" s="23"/>
    </row>
    <row r="250" spans="1:6">
      <c r="A250" s="23"/>
      <c r="B250" s="23"/>
      <c r="C250" s="22"/>
      <c r="D250" s="22"/>
      <c r="E250" s="23"/>
      <c r="F250" s="23"/>
    </row>
    <row r="251" spans="1:6">
      <c r="A251" s="23"/>
      <c r="B251" s="23"/>
      <c r="C251" s="22"/>
      <c r="D251" s="22"/>
      <c r="E251" s="23"/>
      <c r="F251" s="23"/>
    </row>
    <row r="252" spans="1:6">
      <c r="A252" s="23"/>
      <c r="B252" s="23"/>
      <c r="C252" s="22"/>
      <c r="D252" s="22"/>
      <c r="E252" s="23"/>
      <c r="F252" s="23"/>
    </row>
    <row r="253" spans="1:6">
      <c r="A253" s="23"/>
      <c r="B253" s="23"/>
      <c r="C253" s="22"/>
      <c r="D253" s="22"/>
      <c r="E253" s="23"/>
      <c r="F253" s="23"/>
    </row>
    <row r="254" spans="1:6">
      <c r="A254" s="23"/>
      <c r="B254" s="23"/>
      <c r="C254" s="22"/>
      <c r="D254" s="22"/>
      <c r="E254" s="23"/>
      <c r="F254" s="23"/>
    </row>
    <row r="255" spans="1:6">
      <c r="A255" s="23"/>
      <c r="B255" s="23"/>
      <c r="C255" s="22"/>
      <c r="D255" s="22"/>
      <c r="E255" s="23"/>
      <c r="F255" s="23"/>
    </row>
    <row r="256" spans="1:6">
      <c r="A256" s="23"/>
      <c r="B256" s="23"/>
      <c r="C256" s="22"/>
      <c r="D256" s="22"/>
      <c r="E256" s="23"/>
      <c r="F256" s="23"/>
    </row>
    <row r="257" spans="1:6">
      <c r="A257" s="23"/>
      <c r="B257" s="23"/>
      <c r="C257" s="22"/>
      <c r="D257" s="22"/>
      <c r="E257" s="23"/>
      <c r="F257" s="23"/>
    </row>
    <row r="258" spans="1:6">
      <c r="A258" s="23"/>
      <c r="B258" s="23"/>
      <c r="C258" s="22"/>
      <c r="D258" s="22"/>
      <c r="E258" s="23"/>
      <c r="F258" s="23"/>
    </row>
    <row r="259" spans="1:6">
      <c r="A259" s="23"/>
      <c r="B259" s="23"/>
      <c r="C259" s="22"/>
      <c r="D259" s="22"/>
      <c r="E259" s="23"/>
      <c r="F259" s="23"/>
    </row>
    <row r="260" spans="1:6">
      <c r="A260" s="23"/>
      <c r="B260" s="23"/>
      <c r="C260" s="22"/>
      <c r="D260" s="22"/>
      <c r="E260" s="23"/>
      <c r="F260" s="23"/>
    </row>
    <row r="261" spans="1:6">
      <c r="A261" s="23"/>
      <c r="B261" s="23"/>
      <c r="C261" s="22"/>
      <c r="D261" s="22"/>
      <c r="E261" s="23"/>
      <c r="F261" s="23"/>
    </row>
    <row r="262" spans="1:6">
      <c r="A262" s="23"/>
      <c r="B262" s="23"/>
      <c r="C262" s="22"/>
      <c r="D262" s="22"/>
      <c r="E262" s="23"/>
      <c r="F262" s="23"/>
    </row>
    <row r="263" spans="1:6">
      <c r="A263" s="23"/>
      <c r="B263" s="23"/>
      <c r="C263" s="22"/>
      <c r="D263" s="22"/>
      <c r="E263" s="23"/>
      <c r="F263" s="23"/>
    </row>
    <row r="264" spans="1:6">
      <c r="A264" s="23"/>
      <c r="B264" s="23"/>
      <c r="C264" s="22"/>
      <c r="D264" s="22"/>
      <c r="E264" s="23"/>
      <c r="F264" s="23"/>
    </row>
    <row r="265" spans="1:6">
      <c r="A265" s="23"/>
      <c r="B265" s="23"/>
      <c r="C265" s="22"/>
      <c r="D265" s="22"/>
      <c r="E265" s="23"/>
      <c r="F265" s="23"/>
    </row>
    <row r="266" spans="1:6">
      <c r="A266" s="23"/>
      <c r="B266" s="23"/>
      <c r="C266" s="22"/>
      <c r="D266" s="22"/>
      <c r="E266" s="23"/>
      <c r="F266" s="23"/>
    </row>
    <row r="267" spans="1:6">
      <c r="A267" s="23"/>
      <c r="B267" s="23"/>
      <c r="C267" s="22"/>
      <c r="D267" s="22"/>
      <c r="E267" s="23"/>
      <c r="F267" s="23"/>
    </row>
    <row r="268" spans="1:6">
      <c r="A268" s="23"/>
      <c r="B268" s="23"/>
      <c r="C268" s="22"/>
      <c r="D268" s="22"/>
      <c r="E268" s="23"/>
      <c r="F268" s="23"/>
    </row>
    <row r="269" spans="1:6">
      <c r="A269" s="23"/>
      <c r="B269" s="23"/>
      <c r="C269" s="22"/>
      <c r="D269" s="22"/>
      <c r="E269" s="23"/>
      <c r="F269" s="23"/>
    </row>
    <row r="270" spans="1:6">
      <c r="A270" s="23"/>
      <c r="B270" s="23"/>
      <c r="C270" s="22"/>
      <c r="D270" s="22"/>
      <c r="E270" s="23"/>
      <c r="F270" s="23"/>
    </row>
    <row r="271" spans="1:6">
      <c r="A271" s="23"/>
      <c r="B271" s="23"/>
      <c r="C271" s="22"/>
      <c r="D271" s="22"/>
      <c r="E271" s="23"/>
      <c r="F271" s="23"/>
    </row>
    <row r="272" spans="1:6">
      <c r="A272" s="23"/>
      <c r="B272" s="23"/>
      <c r="C272" s="22"/>
      <c r="D272" s="22"/>
      <c r="E272" s="23"/>
      <c r="F272" s="23"/>
    </row>
    <row r="273" spans="1:6">
      <c r="A273" s="23"/>
      <c r="B273" s="23"/>
      <c r="C273" s="22"/>
      <c r="D273" s="22"/>
      <c r="E273" s="23"/>
      <c r="F273" s="23"/>
    </row>
    <row r="274" spans="1:6">
      <c r="A274" s="23"/>
      <c r="B274" s="23"/>
      <c r="C274" s="22"/>
      <c r="D274" s="22"/>
      <c r="E274" s="23"/>
      <c r="F274" s="23"/>
    </row>
    <row r="275" spans="1:6">
      <c r="A275" s="23"/>
      <c r="B275" s="23"/>
      <c r="C275" s="22"/>
      <c r="D275" s="22"/>
      <c r="E275" s="23"/>
      <c r="F275" s="23"/>
    </row>
    <row r="276" spans="1:6">
      <c r="A276" s="23"/>
      <c r="B276" s="23"/>
      <c r="C276" s="22"/>
      <c r="D276" s="22"/>
      <c r="E276" s="23"/>
      <c r="F276" s="23"/>
    </row>
    <row r="277" spans="1:6">
      <c r="A277" s="23"/>
      <c r="B277" s="23"/>
      <c r="C277" s="22"/>
      <c r="D277" s="22"/>
      <c r="E277" s="23"/>
      <c r="F277" s="23"/>
    </row>
    <row r="278" spans="1:6">
      <c r="A278" s="23"/>
      <c r="B278" s="23"/>
      <c r="C278" s="22"/>
      <c r="D278" s="22"/>
      <c r="E278" s="23"/>
      <c r="F278" s="23"/>
    </row>
    <row r="279" spans="1:6">
      <c r="A279" s="23"/>
      <c r="B279" s="23"/>
      <c r="C279" s="22"/>
      <c r="D279" s="22"/>
      <c r="E279" s="23"/>
      <c r="F279" s="23"/>
    </row>
    <row r="280" spans="1:6">
      <c r="A280" s="23"/>
      <c r="B280" s="23"/>
      <c r="C280" s="22"/>
      <c r="D280" s="22"/>
      <c r="E280" s="23"/>
      <c r="F280" s="23"/>
    </row>
    <row r="281" spans="1:6">
      <c r="A281" s="23"/>
      <c r="B281" s="23"/>
      <c r="C281" s="22"/>
      <c r="D281" s="22"/>
      <c r="E281" s="23"/>
      <c r="F281" s="23"/>
    </row>
    <row r="282" spans="1:6">
      <c r="A282" s="23"/>
      <c r="B282" s="23"/>
      <c r="C282" s="22"/>
      <c r="D282" s="22"/>
      <c r="E282" s="23"/>
      <c r="F282" s="23"/>
    </row>
    <row r="283" spans="1:6">
      <c r="A283" s="23"/>
      <c r="B283" s="23"/>
      <c r="C283" s="22"/>
      <c r="D283" s="22"/>
      <c r="E283" s="23"/>
      <c r="F283" s="23"/>
    </row>
    <row r="284" spans="1:6">
      <c r="A284" s="23"/>
      <c r="B284" s="23"/>
      <c r="C284" s="22"/>
      <c r="D284" s="22"/>
      <c r="E284" s="23"/>
      <c r="F284" s="23"/>
    </row>
    <row r="285" spans="1:6">
      <c r="A285" s="23"/>
      <c r="B285" s="23"/>
      <c r="C285" s="22"/>
      <c r="D285" s="22"/>
      <c r="E285" s="23"/>
      <c r="F285" s="23"/>
    </row>
    <row r="286" spans="1:6">
      <c r="A286" s="23"/>
      <c r="B286" s="23"/>
      <c r="C286" s="22"/>
      <c r="D286" s="22"/>
      <c r="E286" s="23"/>
      <c r="F286" s="23"/>
    </row>
    <row r="287" spans="1:6">
      <c r="A287" s="23"/>
      <c r="B287" s="23"/>
      <c r="C287" s="22"/>
      <c r="D287" s="22"/>
      <c r="E287" s="23"/>
      <c r="F287" s="23"/>
    </row>
    <row r="288" spans="1:6">
      <c r="A288" s="23"/>
      <c r="B288" s="23"/>
      <c r="C288" s="22"/>
      <c r="D288" s="22"/>
      <c r="E288" s="23"/>
      <c r="F288" s="23"/>
    </row>
    <row r="289" spans="1:6">
      <c r="A289" s="23"/>
      <c r="B289" s="23"/>
      <c r="C289" s="22"/>
      <c r="D289" s="22"/>
      <c r="E289" s="23"/>
      <c r="F289" s="23"/>
    </row>
    <row r="290" spans="1:6">
      <c r="A290" s="23"/>
      <c r="B290" s="23"/>
      <c r="C290" s="22"/>
      <c r="D290" s="22"/>
      <c r="E290" s="23"/>
      <c r="F290" s="23"/>
    </row>
    <row r="291" spans="1:6">
      <c r="A291" s="23"/>
      <c r="B291" s="23"/>
      <c r="C291" s="22"/>
      <c r="D291" s="22"/>
      <c r="E291" s="23"/>
      <c r="F291" s="23"/>
    </row>
    <row r="292" spans="1:6">
      <c r="A292" s="23"/>
      <c r="B292" s="23"/>
      <c r="C292" s="22"/>
      <c r="D292" s="22"/>
      <c r="E292" s="23"/>
      <c r="F292" s="23"/>
    </row>
    <row r="293" spans="1:6">
      <c r="A293" s="23"/>
      <c r="B293" s="23"/>
      <c r="C293" s="22"/>
      <c r="D293" s="22"/>
      <c r="E293" s="23"/>
      <c r="F293" s="23"/>
    </row>
    <row r="294" spans="1:6">
      <c r="A294" s="23"/>
      <c r="B294" s="23"/>
      <c r="C294" s="22"/>
      <c r="D294" s="22"/>
      <c r="E294" s="23"/>
      <c r="F294" s="23"/>
    </row>
    <row r="295" spans="1:6">
      <c r="A295" s="23"/>
      <c r="B295" s="23"/>
      <c r="C295" s="22"/>
      <c r="D295" s="22"/>
      <c r="E295" s="23"/>
      <c r="F295" s="23"/>
    </row>
    <row r="296" spans="1:6">
      <c r="A296" s="23"/>
      <c r="B296" s="23"/>
      <c r="C296" s="22"/>
      <c r="D296" s="22"/>
      <c r="E296" s="23"/>
      <c r="F296" s="23"/>
    </row>
    <row r="297" spans="1:6">
      <c r="A297" s="23"/>
      <c r="B297" s="23"/>
      <c r="C297" s="22"/>
      <c r="D297" s="22"/>
      <c r="E297" s="23"/>
      <c r="F297" s="23"/>
    </row>
    <row r="298" spans="1:6">
      <c r="A298" s="23"/>
      <c r="B298" s="23"/>
      <c r="C298" s="22"/>
      <c r="D298" s="22"/>
      <c r="E298" s="23"/>
      <c r="F298" s="23"/>
    </row>
    <row r="299" spans="1:6">
      <c r="A299" s="23"/>
      <c r="B299" s="23"/>
      <c r="C299" s="22"/>
      <c r="D299" s="22"/>
      <c r="E299" s="23"/>
      <c r="F299" s="23"/>
    </row>
    <row r="300" spans="1:6">
      <c r="A300" s="23"/>
      <c r="B300" s="23"/>
      <c r="C300" s="22"/>
      <c r="D300" s="22"/>
      <c r="E300" s="23"/>
      <c r="F300" s="23"/>
    </row>
    <row r="301" spans="1:6">
      <c r="A301" s="23"/>
      <c r="B301" s="23"/>
      <c r="C301" s="22"/>
      <c r="D301" s="22"/>
      <c r="E301" s="23"/>
      <c r="F301" s="23"/>
    </row>
    <row r="302" spans="1:6">
      <c r="A302" s="23"/>
      <c r="B302" s="23"/>
      <c r="C302" s="22"/>
      <c r="D302" s="22"/>
      <c r="E302" s="23"/>
      <c r="F302" s="23"/>
    </row>
    <row r="303" spans="1:6">
      <c r="A303" s="23"/>
      <c r="B303" s="23"/>
      <c r="C303" s="22"/>
      <c r="D303" s="22"/>
      <c r="E303" s="23"/>
      <c r="F303" s="23"/>
    </row>
    <row r="304" spans="1:6">
      <c r="A304" s="23"/>
      <c r="B304" s="23"/>
      <c r="C304" s="22"/>
      <c r="D304" s="22"/>
      <c r="E304" s="23"/>
      <c r="F304" s="23"/>
    </row>
    <row r="305" spans="1:6">
      <c r="A305" s="23"/>
      <c r="B305" s="23"/>
      <c r="C305" s="22"/>
      <c r="D305" s="22"/>
      <c r="E305" s="23"/>
      <c r="F305" s="23"/>
    </row>
    <row r="306" spans="1:6">
      <c r="A306" s="23"/>
      <c r="B306" s="23"/>
      <c r="C306" s="22"/>
      <c r="D306" s="22"/>
      <c r="E306" s="23"/>
      <c r="F306" s="23"/>
    </row>
    <row r="307" spans="1:6">
      <c r="A307" s="23"/>
      <c r="B307" s="23"/>
      <c r="C307" s="22"/>
      <c r="D307" s="22"/>
      <c r="E307" s="23"/>
      <c r="F307" s="23"/>
    </row>
    <row r="308" spans="1:6">
      <c r="A308" s="23"/>
      <c r="B308" s="23"/>
      <c r="C308" s="22"/>
      <c r="D308" s="22"/>
      <c r="E308" s="23"/>
      <c r="F308" s="23"/>
    </row>
    <row r="309" spans="1:6">
      <c r="A309" s="23"/>
      <c r="B309" s="23"/>
      <c r="C309" s="22"/>
      <c r="D309" s="22"/>
      <c r="E309" s="23"/>
      <c r="F309" s="23"/>
    </row>
    <row r="310" spans="1:6">
      <c r="A310" s="23"/>
      <c r="B310" s="23"/>
      <c r="C310" s="22"/>
      <c r="D310" s="22"/>
      <c r="E310" s="23"/>
      <c r="F310" s="23"/>
    </row>
    <row r="311" spans="1:6">
      <c r="A311" s="23"/>
      <c r="B311" s="23"/>
      <c r="C311" s="22"/>
      <c r="D311" s="22"/>
      <c r="E311" s="23"/>
      <c r="F311" s="23"/>
    </row>
    <row r="312" spans="1:6">
      <c r="A312" s="23"/>
      <c r="B312" s="23"/>
      <c r="C312" s="22"/>
      <c r="D312" s="22"/>
      <c r="E312" s="23"/>
      <c r="F312" s="23"/>
    </row>
    <row r="313" spans="1:6">
      <c r="A313" s="23"/>
      <c r="B313" s="23"/>
      <c r="C313" s="22"/>
      <c r="D313" s="22"/>
      <c r="E313" s="23"/>
      <c r="F313" s="23"/>
    </row>
    <row r="314" spans="1:6">
      <c r="A314" s="23"/>
      <c r="B314" s="23"/>
      <c r="C314" s="22"/>
      <c r="D314" s="22"/>
      <c r="E314" s="23"/>
      <c r="F314" s="23"/>
    </row>
    <row r="315" spans="1:6">
      <c r="A315" s="23"/>
      <c r="B315" s="23"/>
      <c r="C315" s="22"/>
      <c r="D315" s="22"/>
      <c r="E315" s="23"/>
      <c r="F315" s="23"/>
    </row>
    <row r="316" spans="1:6">
      <c r="A316" s="23"/>
      <c r="B316" s="23"/>
      <c r="C316" s="22"/>
      <c r="D316" s="22"/>
      <c r="E316" s="23"/>
      <c r="F316" s="23"/>
    </row>
  </sheetData>
  <mergeCells count="2">
    <mergeCell ref="A48:E48"/>
    <mergeCell ref="C52:I52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18:H19 C43:D43 C12:D17 G12:H15 G43:H43 C41:D41 G34:H35 G22:H26" xr:uid="{00000000-0002-0000-02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:D19 C40:D40" xr:uid="{00000000-0002-0000-0200-000001000000}">
      <formula1>-999999999999999</formula1>
      <formula2>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88"/>
  <sheetViews>
    <sheetView showGridLines="0" view="pageBreakPreview" zoomScale="80" zoomScaleNormal="75" zoomScaleSheetLayoutView="80" workbookViewId="0">
      <pane xSplit="2" ySplit="9" topLeftCell="C63" activePane="bottomRight" state="frozen"/>
      <selection activeCell="C39" sqref="C39"/>
      <selection pane="topRight" activeCell="C39" sqref="C39"/>
      <selection pane="bottomLeft" activeCell="C39" sqref="C39"/>
      <selection pane="bottomRight" activeCell="C39" sqref="C39"/>
    </sheetView>
  </sheetViews>
  <sheetFormatPr defaultColWidth="9.3984375" defaultRowHeight="15.6"/>
  <cols>
    <col min="1" max="1" width="69.8984375" style="41" customWidth="1"/>
    <col min="2" max="2" width="11.8984375" style="41" bestFit="1" customWidth="1"/>
    <col min="3" max="4" width="22.59765625" style="47" customWidth="1"/>
    <col min="5" max="9" width="9.3984375" style="345"/>
    <col min="10" max="16384" width="9.3984375" style="41"/>
  </cols>
  <sheetData>
    <row r="1" spans="1:8" s="345" customFormat="1">
      <c r="A1" s="142" t="s">
        <v>605</v>
      </c>
      <c r="B1" s="285"/>
      <c r="C1" s="285"/>
      <c r="D1" s="285"/>
    </row>
    <row r="2" spans="1:8" s="345" customFormat="1">
      <c r="A2" s="143" t="s">
        <v>857</v>
      </c>
      <c r="B2" s="170"/>
      <c r="C2" s="170"/>
      <c r="D2" s="170"/>
    </row>
    <row r="3" spans="1:8" s="345" customFormat="1">
      <c r="A3" s="285"/>
      <c r="B3" s="168"/>
      <c r="C3" s="168"/>
      <c r="D3" s="168"/>
    </row>
    <row r="4" spans="1:8" s="345" customFormat="1">
      <c r="A4" s="555" t="str">
        <f>+Title!B14</f>
        <v>Telelink Business Services Group AD</v>
      </c>
      <c r="B4" s="168"/>
      <c r="C4" s="168"/>
      <c r="D4" s="168"/>
    </row>
    <row r="5" spans="1:8" s="345" customFormat="1">
      <c r="A5" s="145">
        <f>+Title!B16</f>
        <v>205744019</v>
      </c>
      <c r="B5" s="169"/>
      <c r="C5" s="343"/>
      <c r="D5" s="343"/>
    </row>
    <row r="6" spans="1:8" s="345" customFormat="1">
      <c r="A6" s="556">
        <f>+Title!B10</f>
        <v>44834</v>
      </c>
      <c r="B6" s="170"/>
      <c r="C6" s="302"/>
      <c r="D6" s="299" t="s">
        <v>844</v>
      </c>
    </row>
    <row r="7" spans="1:8" s="345" customFormat="1" ht="16.2" thickBot="1">
      <c r="A7" s="344"/>
      <c r="B7" s="155"/>
      <c r="C7" s="354"/>
      <c r="D7" s="356"/>
    </row>
    <row r="8" spans="1:8" ht="33.75" customHeight="1">
      <c r="A8" s="172" t="s">
        <v>607</v>
      </c>
      <c r="B8" s="181" t="s">
        <v>407</v>
      </c>
      <c r="C8" s="140" t="s">
        <v>408</v>
      </c>
      <c r="D8" s="171" t="s">
        <v>409</v>
      </c>
    </row>
    <row r="9" spans="1:8" ht="16.2" thickBot="1">
      <c r="A9" s="173" t="s">
        <v>1</v>
      </c>
      <c r="B9" s="42" t="s">
        <v>2</v>
      </c>
      <c r="C9" s="43">
        <v>1</v>
      </c>
      <c r="D9" s="44">
        <v>2</v>
      </c>
    </row>
    <row r="10" spans="1:8" ht="16.2">
      <c r="A10" s="174" t="s">
        <v>608</v>
      </c>
      <c r="B10" s="182"/>
      <c r="C10" s="558"/>
      <c r="D10" s="559"/>
    </row>
    <row r="11" spans="1:8">
      <c r="A11" s="175" t="s">
        <v>609</v>
      </c>
      <c r="B11" s="183" t="s">
        <v>180</v>
      </c>
      <c r="C11" s="9">
        <v>144588</v>
      </c>
      <c r="D11" s="10">
        <v>175585</v>
      </c>
    </row>
    <row r="12" spans="1:8">
      <c r="A12" s="175" t="s">
        <v>610</v>
      </c>
      <c r="B12" s="183" t="s">
        <v>181</v>
      </c>
      <c r="C12" s="9">
        <v>-116183</v>
      </c>
      <c r="D12" s="10">
        <v>-136752</v>
      </c>
      <c r="E12" s="346"/>
      <c r="F12" s="346"/>
      <c r="G12" s="346"/>
      <c r="H12" s="346"/>
    </row>
    <row r="13" spans="1:8">
      <c r="A13" s="175" t="s">
        <v>611</v>
      </c>
      <c r="B13" s="183" t="s">
        <v>182</v>
      </c>
      <c r="C13" s="9">
        <v>0</v>
      </c>
      <c r="D13" s="10">
        <v>0</v>
      </c>
      <c r="E13" s="346"/>
      <c r="F13" s="346"/>
      <c r="G13" s="346"/>
      <c r="H13" s="346"/>
    </row>
    <row r="14" spans="1:8">
      <c r="A14" s="175" t="s">
        <v>612</v>
      </c>
      <c r="B14" s="183" t="s">
        <v>183</v>
      </c>
      <c r="C14" s="9">
        <v>-12792</v>
      </c>
      <c r="D14" s="10">
        <v>-10702</v>
      </c>
      <c r="E14" s="346"/>
      <c r="F14" s="346"/>
      <c r="G14" s="346"/>
      <c r="H14" s="346"/>
    </row>
    <row r="15" spans="1:8" ht="14.25" customHeight="1">
      <c r="A15" s="175" t="s">
        <v>613</v>
      </c>
      <c r="B15" s="183" t="s">
        <v>184</v>
      </c>
      <c r="C15" s="9">
        <v>-9927</v>
      </c>
      <c r="D15" s="10">
        <v>-17689</v>
      </c>
      <c r="E15" s="346"/>
      <c r="F15" s="346"/>
      <c r="G15" s="346"/>
      <c r="H15" s="346"/>
    </row>
    <row r="16" spans="1:8">
      <c r="A16" s="176" t="s">
        <v>614</v>
      </c>
      <c r="B16" s="183" t="s">
        <v>185</v>
      </c>
      <c r="C16" s="9">
        <v>-899</v>
      </c>
      <c r="D16" s="10">
        <v>-1021</v>
      </c>
      <c r="E16" s="346"/>
      <c r="F16" s="346"/>
      <c r="G16" s="346"/>
      <c r="H16" s="346"/>
    </row>
    <row r="17" spans="1:8">
      <c r="A17" s="177" t="s">
        <v>615</v>
      </c>
      <c r="B17" s="183" t="s">
        <v>186</v>
      </c>
      <c r="C17" s="9">
        <v>0</v>
      </c>
      <c r="D17" s="10">
        <v>0</v>
      </c>
      <c r="E17" s="346"/>
      <c r="F17" s="346"/>
      <c r="G17" s="346"/>
      <c r="H17" s="346"/>
    </row>
    <row r="18" spans="1:8">
      <c r="A18" s="175" t="s">
        <v>616</v>
      </c>
      <c r="B18" s="183" t="s">
        <v>187</v>
      </c>
      <c r="C18" s="9">
        <v>-110</v>
      </c>
      <c r="D18" s="10">
        <v>0</v>
      </c>
      <c r="E18" s="346"/>
      <c r="F18" s="346"/>
      <c r="G18" s="346"/>
      <c r="H18" s="346"/>
    </row>
    <row r="19" spans="1:8">
      <c r="A19" s="176" t="s">
        <v>617</v>
      </c>
      <c r="B19" s="184" t="s">
        <v>188</v>
      </c>
      <c r="C19" s="9">
        <v>570</v>
      </c>
      <c r="D19" s="10">
        <v>-70</v>
      </c>
      <c r="E19" s="346"/>
      <c r="F19" s="346"/>
      <c r="G19" s="346"/>
      <c r="H19" s="346"/>
    </row>
    <row r="20" spans="1:8">
      <c r="A20" s="175" t="s">
        <v>618</v>
      </c>
      <c r="B20" s="183" t="s">
        <v>189</v>
      </c>
      <c r="C20" s="9">
        <v>-285</v>
      </c>
      <c r="D20" s="10">
        <v>-385</v>
      </c>
      <c r="E20" s="346"/>
      <c r="F20" s="346"/>
      <c r="G20" s="346"/>
      <c r="H20" s="346"/>
    </row>
    <row r="21" spans="1:8" ht="16.2" thickBot="1">
      <c r="A21" s="178" t="s">
        <v>619</v>
      </c>
      <c r="B21" s="185" t="s">
        <v>190</v>
      </c>
      <c r="C21" s="659">
        <f>SUM(C11:C20)</f>
        <v>4962</v>
      </c>
      <c r="D21" s="660">
        <f>SUM(D11:D20)</f>
        <v>8966</v>
      </c>
      <c r="E21" s="346"/>
      <c r="F21" s="346"/>
      <c r="G21" s="346"/>
      <c r="H21" s="346"/>
    </row>
    <row r="22" spans="1:8" ht="16.2">
      <c r="A22" s="174" t="s">
        <v>620</v>
      </c>
      <c r="B22" s="186"/>
      <c r="C22" s="558"/>
      <c r="D22" s="559"/>
      <c r="E22" s="346"/>
      <c r="F22" s="346"/>
      <c r="G22" s="346"/>
      <c r="H22" s="346"/>
    </row>
    <row r="23" spans="1:8">
      <c r="A23" s="175" t="s">
        <v>621</v>
      </c>
      <c r="B23" s="183" t="s">
        <v>191</v>
      </c>
      <c r="C23" s="9">
        <v>-2808</v>
      </c>
      <c r="D23" s="9">
        <v>-757</v>
      </c>
      <c r="E23" s="346"/>
      <c r="F23" s="346"/>
      <c r="G23" s="346"/>
      <c r="H23" s="346"/>
    </row>
    <row r="24" spans="1:8">
      <c r="A24" s="175" t="s">
        <v>622</v>
      </c>
      <c r="B24" s="183" t="s">
        <v>192</v>
      </c>
      <c r="C24" s="9">
        <v>3</v>
      </c>
      <c r="D24" s="9">
        <v>170</v>
      </c>
      <c r="E24" s="346"/>
      <c r="F24" s="346"/>
      <c r="G24" s="346"/>
      <c r="H24" s="346"/>
    </row>
    <row r="25" spans="1:8">
      <c r="A25" s="175" t="s">
        <v>623</v>
      </c>
      <c r="B25" s="183" t="s">
        <v>193</v>
      </c>
      <c r="C25" s="9">
        <v>-5</v>
      </c>
      <c r="D25" s="9">
        <v>-150</v>
      </c>
      <c r="E25" s="346"/>
      <c r="F25" s="346"/>
      <c r="G25" s="346"/>
      <c r="H25" s="346"/>
    </row>
    <row r="26" spans="1:8" ht="13.5" customHeight="1">
      <c r="A26" s="175" t="s">
        <v>624</v>
      </c>
      <c r="B26" s="183" t="s">
        <v>194</v>
      </c>
      <c r="C26" s="9">
        <v>35</v>
      </c>
      <c r="D26" s="9">
        <v>0</v>
      </c>
      <c r="E26" s="346"/>
      <c r="F26" s="346"/>
      <c r="G26" s="346"/>
      <c r="H26" s="346"/>
    </row>
    <row r="27" spans="1:8">
      <c r="A27" s="175" t="s">
        <v>625</v>
      </c>
      <c r="B27" s="183" t="s">
        <v>195</v>
      </c>
      <c r="C27" s="9">
        <v>0</v>
      </c>
      <c r="D27" s="9">
        <v>6.4</v>
      </c>
      <c r="E27" s="346"/>
      <c r="F27" s="346"/>
      <c r="G27" s="346"/>
      <c r="H27" s="346"/>
    </row>
    <row r="28" spans="1:8">
      <c r="A28" s="175" t="s">
        <v>626</v>
      </c>
      <c r="B28" s="183" t="s">
        <v>196</v>
      </c>
      <c r="C28" s="9">
        <v>0</v>
      </c>
      <c r="D28" s="9">
        <v>0</v>
      </c>
      <c r="E28" s="346"/>
      <c r="F28" s="346"/>
      <c r="G28" s="346"/>
      <c r="H28" s="346"/>
    </row>
    <row r="29" spans="1:8">
      <c r="A29" s="175" t="s">
        <v>627</v>
      </c>
      <c r="B29" s="183" t="s">
        <v>197</v>
      </c>
      <c r="C29" s="9">
        <v>0</v>
      </c>
      <c r="D29" s="9">
        <v>0</v>
      </c>
      <c r="E29" s="346"/>
      <c r="F29" s="346"/>
      <c r="G29" s="346"/>
      <c r="H29" s="346"/>
    </row>
    <row r="30" spans="1:8">
      <c r="A30" s="175" t="s">
        <v>628</v>
      </c>
      <c r="B30" s="183" t="s">
        <v>198</v>
      </c>
      <c r="C30" s="9">
        <v>0</v>
      </c>
      <c r="D30" s="9">
        <v>0</v>
      </c>
      <c r="E30" s="346"/>
      <c r="F30" s="346"/>
      <c r="G30" s="346"/>
      <c r="H30" s="346"/>
    </row>
    <row r="31" spans="1:8">
      <c r="A31" s="176" t="s">
        <v>617</v>
      </c>
      <c r="B31" s="183" t="s">
        <v>199</v>
      </c>
      <c r="C31" s="9">
        <v>0</v>
      </c>
      <c r="D31" s="9">
        <v>0</v>
      </c>
      <c r="E31" s="346"/>
      <c r="F31" s="346"/>
      <c r="G31" s="346"/>
      <c r="H31" s="346"/>
    </row>
    <row r="32" spans="1:8">
      <c r="A32" s="175" t="s">
        <v>629</v>
      </c>
      <c r="B32" s="183" t="s">
        <v>200</v>
      </c>
      <c r="C32" s="9">
        <v>96</v>
      </c>
      <c r="D32" s="9">
        <v>0</v>
      </c>
      <c r="E32" s="346"/>
      <c r="F32" s="346"/>
      <c r="G32" s="346"/>
      <c r="H32" s="346"/>
    </row>
    <row r="33" spans="1:8" ht="16.2" thickBot="1">
      <c r="A33" s="178" t="s">
        <v>630</v>
      </c>
      <c r="B33" s="185" t="s">
        <v>201</v>
      </c>
      <c r="C33" s="659">
        <f>SUM(C23:C32)</f>
        <v>-2679</v>
      </c>
      <c r="D33" s="660">
        <f>SUM(D23:D32)</f>
        <v>-730.6</v>
      </c>
      <c r="E33" s="346"/>
      <c r="F33" s="346"/>
      <c r="G33" s="346"/>
      <c r="H33" s="346"/>
    </row>
    <row r="34" spans="1:8" ht="16.2">
      <c r="A34" s="174" t="s">
        <v>631</v>
      </c>
      <c r="B34" s="187"/>
      <c r="C34" s="639"/>
      <c r="D34" s="640"/>
    </row>
    <row r="35" spans="1:8">
      <c r="A35" s="175" t="s">
        <v>632</v>
      </c>
      <c r="B35" s="183" t="s">
        <v>202</v>
      </c>
      <c r="C35" s="9">
        <v>0</v>
      </c>
      <c r="D35" s="9">
        <v>0</v>
      </c>
    </row>
    <row r="36" spans="1:8">
      <c r="A36" s="176" t="s">
        <v>633</v>
      </c>
      <c r="B36" s="183" t="s">
        <v>203</v>
      </c>
      <c r="C36" s="9">
        <v>-75</v>
      </c>
      <c r="D36" s="9">
        <v>0</v>
      </c>
    </row>
    <row r="37" spans="1:8">
      <c r="A37" s="175" t="s">
        <v>634</v>
      </c>
      <c r="B37" s="183" t="s">
        <v>204</v>
      </c>
      <c r="C37" s="9">
        <v>5504</v>
      </c>
      <c r="D37" s="9">
        <v>1081</v>
      </c>
    </row>
    <row r="38" spans="1:8">
      <c r="A38" s="175" t="s">
        <v>635</v>
      </c>
      <c r="B38" s="183" t="s">
        <v>205</v>
      </c>
      <c r="C38" s="9">
        <v>-4358</v>
      </c>
      <c r="D38" s="9">
        <v>-199</v>
      </c>
    </row>
    <row r="39" spans="1:8">
      <c r="A39" s="175" t="s">
        <v>636</v>
      </c>
      <c r="B39" s="183" t="s">
        <v>206</v>
      </c>
      <c r="C39" s="9">
        <v>-1196</v>
      </c>
      <c r="D39" s="9">
        <v>-1536</v>
      </c>
    </row>
    <row r="40" spans="1:8">
      <c r="A40" s="175" t="s">
        <v>637</v>
      </c>
      <c r="B40" s="183" t="s">
        <v>207</v>
      </c>
      <c r="C40" s="9">
        <v>-17</v>
      </c>
      <c r="D40" s="9">
        <v>-48</v>
      </c>
    </row>
    <row r="41" spans="1:8">
      <c r="A41" s="175" t="s">
        <v>638</v>
      </c>
      <c r="B41" s="183" t="s">
        <v>208</v>
      </c>
      <c r="C41" s="9">
        <v>0</v>
      </c>
      <c r="D41" s="9">
        <v>0</v>
      </c>
    </row>
    <row r="42" spans="1:8">
      <c r="A42" s="175" t="s">
        <v>639</v>
      </c>
      <c r="B42" s="183" t="s">
        <v>209</v>
      </c>
      <c r="C42" s="9">
        <v>-96</v>
      </c>
      <c r="D42" s="9">
        <v>-226</v>
      </c>
    </row>
    <row r="43" spans="1:8" ht="16.2" thickBot="1">
      <c r="A43" s="178" t="s">
        <v>640</v>
      </c>
      <c r="B43" s="188" t="s">
        <v>210</v>
      </c>
      <c r="C43" s="652">
        <f>SUM(C35:C42)</f>
        <v>-238</v>
      </c>
      <c r="D43" s="653">
        <f>SUM(D35:D42)</f>
        <v>-928</v>
      </c>
    </row>
    <row r="44" spans="1:8" ht="16.2" thickBot="1">
      <c r="A44" s="179" t="s">
        <v>641</v>
      </c>
      <c r="B44" s="189" t="s">
        <v>211</v>
      </c>
      <c r="C44" s="654">
        <f>C43+C33+C21</f>
        <v>2045</v>
      </c>
      <c r="D44" s="655">
        <f>D43+D33+D21</f>
        <v>7307.4</v>
      </c>
    </row>
    <row r="45" spans="1:8" ht="16.8" thickBot="1">
      <c r="A45" s="175" t="s">
        <v>642</v>
      </c>
      <c r="B45" s="190" t="s">
        <v>212</v>
      </c>
      <c r="C45" s="650">
        <v>12815</v>
      </c>
      <c r="D45" s="651">
        <v>11762.000000000002</v>
      </c>
    </row>
    <row r="46" spans="1:8" ht="16.8" thickBot="1">
      <c r="A46" s="175" t="s">
        <v>643</v>
      </c>
      <c r="B46" s="191" t="s">
        <v>213</v>
      </c>
      <c r="C46" s="656">
        <f>C45+C44</f>
        <v>14860</v>
      </c>
      <c r="D46" s="657">
        <f>D45+D44</f>
        <v>19069.400000000001</v>
      </c>
    </row>
    <row r="47" spans="1:8">
      <c r="A47" s="175" t="s">
        <v>644</v>
      </c>
      <c r="B47" s="192" t="s">
        <v>214</v>
      </c>
      <c r="C47" s="658">
        <f>+C46</f>
        <v>14860</v>
      </c>
      <c r="D47" s="658">
        <v>19069.000000000007</v>
      </c>
    </row>
    <row r="48" spans="1:8" ht="16.2" thickBot="1">
      <c r="A48" s="180" t="s">
        <v>645</v>
      </c>
      <c r="B48" s="193" t="s">
        <v>215</v>
      </c>
      <c r="C48" s="45"/>
      <c r="D48" s="46"/>
    </row>
    <row r="49" spans="1:8" s="345" customFormat="1">
      <c r="A49" s="347"/>
      <c r="B49" s="348"/>
      <c r="C49" s="349"/>
      <c r="D49" s="638"/>
    </row>
    <row r="50" spans="1:8" s="345" customFormat="1">
      <c r="A50" s="350" t="s">
        <v>646</v>
      </c>
    </row>
    <row r="51" spans="1:8" s="345" customFormat="1">
      <c r="A51" s="712" t="s">
        <v>647</v>
      </c>
      <c r="B51" s="712"/>
      <c r="C51" s="712"/>
      <c r="D51" s="712"/>
    </row>
    <row r="52" spans="1:8" s="345" customFormat="1">
      <c r="A52" s="506"/>
      <c r="B52" s="506"/>
      <c r="C52" s="506"/>
      <c r="D52" s="506"/>
    </row>
    <row r="53" spans="1:8" s="345" customFormat="1"/>
    <row r="54" spans="1:8" s="345" customFormat="1">
      <c r="A54" s="709" t="s">
        <v>941</v>
      </c>
      <c r="B54" s="710">
        <v>44894</v>
      </c>
      <c r="C54" s="710"/>
      <c r="D54" s="710"/>
      <c r="E54" s="710"/>
      <c r="F54" s="710"/>
      <c r="G54" s="710"/>
      <c r="H54" s="710"/>
    </row>
    <row r="55" spans="1:8" s="345" customFormat="1">
      <c r="A55" s="151"/>
      <c r="B55" s="151"/>
      <c r="C55" s="151"/>
      <c r="D55" s="151"/>
      <c r="E55" s="151"/>
      <c r="F55" s="150"/>
      <c r="G55" s="151"/>
      <c r="H55" s="152"/>
    </row>
    <row r="56" spans="1:8" s="345" customFormat="1">
      <c r="A56" s="709"/>
      <c r="B56" s="507"/>
      <c r="C56" s="152"/>
      <c r="D56" s="152"/>
      <c r="E56" s="153"/>
      <c r="F56" s="150"/>
      <c r="G56" s="151"/>
      <c r="H56" s="152"/>
    </row>
    <row r="57" spans="1:8" s="345" customFormat="1">
      <c r="A57" s="709" t="s">
        <v>940</v>
      </c>
      <c r="B57" s="708" t="s">
        <v>861</v>
      </c>
      <c r="C57" s="151"/>
      <c r="D57" s="151"/>
      <c r="E57" s="151"/>
      <c r="F57" s="150"/>
      <c r="G57" s="151"/>
      <c r="H57" s="152"/>
    </row>
    <row r="58" spans="1:8" s="345" customFormat="1">
      <c r="A58" s="709"/>
      <c r="B58" s="509"/>
      <c r="C58" s="152"/>
      <c r="D58" s="152"/>
      <c r="E58" s="153"/>
      <c r="F58" s="150"/>
      <c r="G58" s="151"/>
      <c r="H58" s="152"/>
    </row>
    <row r="59" spans="1:8" s="345" customFormat="1">
      <c r="A59" s="708"/>
      <c r="B59" s="508"/>
      <c r="C59" s="151"/>
      <c r="D59" s="151"/>
      <c r="E59" s="151"/>
      <c r="F59" s="150"/>
      <c r="G59" s="151"/>
      <c r="H59" s="152"/>
    </row>
    <row r="60" spans="1:8" s="345" customFormat="1">
      <c r="A60" s="709" t="s">
        <v>942</v>
      </c>
      <c r="B60" s="708" t="s">
        <v>943</v>
      </c>
      <c r="C60" s="152"/>
      <c r="D60" s="152"/>
      <c r="E60" s="153"/>
      <c r="F60" s="150"/>
      <c r="G60" s="151"/>
      <c r="H60" s="152"/>
    </row>
    <row r="61" spans="1:8" s="345" customFormat="1"/>
    <row r="62" spans="1:8" s="345" customFormat="1"/>
    <row r="63" spans="1:8" s="345" customFormat="1"/>
    <row r="64" spans="1:8" s="345" customFormat="1"/>
    <row r="65" spans="3:4" s="345" customFormat="1"/>
    <row r="66" spans="3:4" s="345" customFormat="1"/>
    <row r="67" spans="3:4" s="345" customFormat="1"/>
    <row r="68" spans="3:4" s="345" customFormat="1"/>
    <row r="69" spans="3:4" s="345" customFormat="1"/>
    <row r="70" spans="3:4" s="345" customFormat="1"/>
    <row r="71" spans="3:4" s="345" customFormat="1"/>
    <row r="72" spans="3:4" s="345" customFormat="1"/>
    <row r="73" spans="3:4" s="345" customFormat="1"/>
    <row r="74" spans="3:4" s="345" customFormat="1"/>
    <row r="75" spans="3:4" s="345" customFormat="1"/>
    <row r="76" spans="3:4" s="345" customFormat="1"/>
    <row r="77" spans="3:4" s="345" customFormat="1"/>
    <row r="78" spans="3:4" s="345" customFormat="1"/>
    <row r="79" spans="3:4">
      <c r="C79" s="41"/>
      <c r="D79" s="41"/>
    </row>
    <row r="80" spans="3:4">
      <c r="C80" s="41"/>
      <c r="D80" s="41"/>
    </row>
    <row r="81" spans="3:4">
      <c r="C81" s="41"/>
      <c r="D81" s="41"/>
    </row>
    <row r="82" spans="3:4">
      <c r="C82" s="41"/>
      <c r="D82" s="41"/>
    </row>
    <row r="83" spans="3:4">
      <c r="C83" s="41"/>
      <c r="D83" s="41"/>
    </row>
    <row r="84" spans="3:4">
      <c r="C84" s="41"/>
      <c r="D84" s="41"/>
    </row>
    <row r="85" spans="3:4">
      <c r="C85" s="41"/>
      <c r="D85" s="41"/>
    </row>
    <row r="86" spans="3:4">
      <c r="C86" s="41"/>
      <c r="D86" s="41"/>
    </row>
    <row r="87" spans="3:4">
      <c r="C87" s="41"/>
      <c r="D87" s="41"/>
    </row>
    <row r="88" spans="3:4">
      <c r="C88" s="41"/>
      <c r="D88" s="41"/>
    </row>
  </sheetData>
  <mergeCells count="2">
    <mergeCell ref="A51:D51"/>
    <mergeCell ref="B54:H54"/>
  </mergeCells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5:D45 C47:D48" xr:uid="{00000000-0002-0000-0300-000001000000}">
      <formula1>0</formula1>
      <formula2>9999999999999990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07"/>
  <sheetViews>
    <sheetView showGridLines="0" view="pageBreakPreview" zoomScale="60" zoomScaleNormal="70" workbookViewId="0">
      <selection activeCell="C39" sqref="C39"/>
    </sheetView>
  </sheetViews>
  <sheetFormatPr defaultColWidth="9.3984375" defaultRowHeight="15.6"/>
  <cols>
    <col min="1" max="1" width="54.19921875" style="66" customWidth="1"/>
    <col min="2" max="2" width="10.59765625" style="67" customWidth="1"/>
    <col min="3" max="3" width="10.59765625" style="48" customWidth="1"/>
    <col min="4" max="4" width="12.59765625" style="48" customWidth="1"/>
    <col min="5" max="8" width="11.59765625" style="48" customWidth="1"/>
    <col min="9" max="10" width="10.59765625" style="48" customWidth="1"/>
    <col min="11" max="11" width="11.09765625" style="48" customWidth="1"/>
    <col min="12" max="12" width="14.59765625" style="48" customWidth="1"/>
    <col min="13" max="13" width="16.8984375" style="48" customWidth="1"/>
    <col min="14" max="20" width="9.3984375" style="276"/>
    <col min="21" max="16384" width="9.3984375" style="48"/>
  </cols>
  <sheetData>
    <row r="1" spans="1:20" s="276" customFormat="1" ht="15.75" customHeight="1">
      <c r="A1" s="282" t="s">
        <v>648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</row>
    <row r="2" spans="1:20" s="276" customFormat="1">
      <c r="A2" s="637" t="s">
        <v>857</v>
      </c>
      <c r="B2" s="168"/>
      <c r="C2" s="283"/>
      <c r="D2" s="168"/>
      <c r="E2" s="168"/>
      <c r="F2" s="284"/>
      <c r="G2" s="285"/>
      <c r="H2" s="285"/>
      <c r="I2" s="155"/>
    </row>
    <row r="3" spans="1:20" s="276" customFormat="1">
      <c r="A3" s="286"/>
      <c r="C3" s="283"/>
      <c r="D3" s="168"/>
      <c r="E3" s="168"/>
      <c r="F3" s="284"/>
      <c r="G3" s="287"/>
      <c r="H3" s="287"/>
      <c r="I3" s="155"/>
      <c r="K3" s="288"/>
      <c r="L3" s="289"/>
    </row>
    <row r="4" spans="1:20" s="276" customFormat="1">
      <c r="A4" s="555" t="str">
        <f>+Title!B14</f>
        <v>Telelink Business Services Group AD</v>
      </c>
      <c r="C4" s="290"/>
      <c r="D4" s="291"/>
      <c r="E4" s="291"/>
      <c r="F4" s="291"/>
      <c r="G4" s="291"/>
      <c r="H4" s="291"/>
      <c r="I4" s="292"/>
      <c r="K4" s="293"/>
      <c r="L4" s="294"/>
    </row>
    <row r="5" spans="1:20" s="276" customFormat="1">
      <c r="A5" s="145">
        <f>+Title!B16</f>
        <v>205744019</v>
      </c>
      <c r="C5" s="170"/>
      <c r="D5" s="170"/>
      <c r="E5" s="170"/>
      <c r="F5" s="285"/>
      <c r="G5" s="287"/>
      <c r="H5" s="287"/>
      <c r="I5" s="295"/>
      <c r="K5" s="293"/>
      <c r="L5" s="296"/>
    </row>
    <row r="6" spans="1:20" s="276" customFormat="1">
      <c r="A6" s="556">
        <f>+Title!B10</f>
        <v>44834</v>
      </c>
      <c r="B6" s="155"/>
      <c r="C6" s="297"/>
      <c r="D6" s="297"/>
      <c r="E6" s="297"/>
      <c r="F6" s="298"/>
      <c r="G6" s="298"/>
      <c r="H6" s="298"/>
      <c r="M6" s="299" t="s">
        <v>844</v>
      </c>
    </row>
    <row r="7" spans="1:20" s="49" customFormat="1" ht="32.1" customHeight="1">
      <c r="A7" s="483"/>
      <c r="B7" s="484"/>
      <c r="C7" s="485"/>
      <c r="D7" s="486" t="s">
        <v>649</v>
      </c>
      <c r="E7" s="485"/>
      <c r="F7" s="485"/>
      <c r="G7" s="485"/>
      <c r="H7" s="485"/>
      <c r="I7" s="485" t="s">
        <v>650</v>
      </c>
      <c r="J7" s="485"/>
      <c r="K7" s="487"/>
      <c r="L7" s="488"/>
      <c r="M7" s="489"/>
      <c r="N7" s="281"/>
      <c r="O7" s="281"/>
      <c r="P7" s="281"/>
      <c r="Q7" s="281"/>
      <c r="R7" s="281"/>
      <c r="S7" s="281"/>
      <c r="T7" s="281"/>
    </row>
    <row r="8" spans="1:20" s="49" customFormat="1" ht="55.2" customHeight="1">
      <c r="A8" s="490" t="s">
        <v>651</v>
      </c>
      <c r="B8" s="491" t="s">
        <v>652</v>
      </c>
      <c r="C8" s="492" t="s">
        <v>653</v>
      </c>
      <c r="D8" s="493" t="s">
        <v>654</v>
      </c>
      <c r="E8" s="492" t="s">
        <v>655</v>
      </c>
      <c r="F8" s="494" t="s">
        <v>656</v>
      </c>
      <c r="G8" s="494"/>
      <c r="H8" s="494"/>
      <c r="I8" s="488" t="s">
        <v>657</v>
      </c>
      <c r="J8" s="495" t="s">
        <v>658</v>
      </c>
      <c r="K8" s="492" t="s">
        <v>659</v>
      </c>
      <c r="L8" s="492" t="s">
        <v>660</v>
      </c>
      <c r="M8" s="496" t="s">
        <v>661</v>
      </c>
      <c r="N8" s="281"/>
      <c r="O8" s="281"/>
      <c r="P8" s="281"/>
      <c r="Q8" s="281"/>
      <c r="R8" s="281"/>
      <c r="S8" s="281"/>
      <c r="T8" s="281"/>
    </row>
    <row r="9" spans="1:20" s="49" customFormat="1">
      <c r="A9" s="497"/>
      <c r="B9" s="498"/>
      <c r="C9" s="494"/>
      <c r="D9" s="499"/>
      <c r="E9" s="494"/>
      <c r="F9" s="500" t="s">
        <v>662</v>
      </c>
      <c r="G9" s="500" t="s">
        <v>663</v>
      </c>
      <c r="H9" s="500" t="s">
        <v>444</v>
      </c>
      <c r="I9" s="494"/>
      <c r="J9" s="501"/>
      <c r="K9" s="494"/>
      <c r="L9" s="494"/>
      <c r="M9" s="502"/>
      <c r="N9" s="281"/>
      <c r="O9" s="281"/>
      <c r="P9" s="281"/>
      <c r="Q9" s="281"/>
      <c r="R9" s="281"/>
      <c r="S9" s="281"/>
      <c r="T9" s="281"/>
    </row>
    <row r="10" spans="1:20" s="49" customFormat="1" ht="16.2" thickBot="1">
      <c r="A10" s="50" t="s">
        <v>1</v>
      </c>
      <c r="B10" s="51"/>
      <c r="C10" s="52">
        <v>1</v>
      </c>
      <c r="D10" s="52">
        <v>2</v>
      </c>
      <c r="E10" s="52">
        <v>3</v>
      </c>
      <c r="F10" s="52">
        <v>4</v>
      </c>
      <c r="G10" s="52">
        <v>5</v>
      </c>
      <c r="H10" s="52">
        <v>6</v>
      </c>
      <c r="I10" s="52">
        <v>7</v>
      </c>
      <c r="J10" s="52">
        <v>8</v>
      </c>
      <c r="K10" s="52">
        <v>9</v>
      </c>
      <c r="L10" s="52">
        <v>10</v>
      </c>
      <c r="M10" s="53">
        <v>11</v>
      </c>
      <c r="N10" s="281"/>
      <c r="O10" s="281"/>
      <c r="P10" s="281"/>
      <c r="Q10" s="281"/>
      <c r="R10" s="281"/>
      <c r="S10" s="281"/>
      <c r="T10" s="281"/>
    </row>
    <row r="11" spans="1:20" s="49" customFormat="1">
      <c r="A11" s="500" t="s">
        <v>684</v>
      </c>
      <c r="B11" s="54"/>
      <c r="C11" s="560" t="s">
        <v>16</v>
      </c>
      <c r="D11" s="560" t="s">
        <v>16</v>
      </c>
      <c r="E11" s="560" t="s">
        <v>21</v>
      </c>
      <c r="F11" s="560" t="s">
        <v>24</v>
      </c>
      <c r="G11" s="560" t="s">
        <v>26</v>
      </c>
      <c r="H11" s="560" t="s">
        <v>28</v>
      </c>
      <c r="I11" s="560" t="s">
        <v>34</v>
      </c>
      <c r="J11" s="560" t="s">
        <v>35</v>
      </c>
      <c r="K11" s="561" t="s">
        <v>216</v>
      </c>
      <c r="L11" s="562" t="s">
        <v>46</v>
      </c>
      <c r="M11" s="563" t="s">
        <v>50</v>
      </c>
      <c r="N11" s="281"/>
      <c r="O11" s="281"/>
      <c r="P11" s="281"/>
      <c r="Q11" s="281"/>
      <c r="R11" s="281"/>
      <c r="S11" s="281"/>
      <c r="T11" s="281"/>
    </row>
    <row r="12" spans="1:20">
      <c r="A12" s="503" t="s">
        <v>664</v>
      </c>
      <c r="B12" s="55" t="s">
        <v>217</v>
      </c>
      <c r="C12" s="564">
        <f>'1-Balance Sheet'!H18</f>
        <v>12500.000000000002</v>
      </c>
      <c r="D12" s="564">
        <f>'1-Balance Sheet'!H19</f>
        <v>0</v>
      </c>
      <c r="E12" s="564">
        <f>'1-Balance Sheet'!H20</f>
        <v>0</v>
      </c>
      <c r="F12" s="564">
        <f>+'1-Balance Sheet'!H23</f>
        <v>1083</v>
      </c>
      <c r="G12" s="564">
        <f>+'1-Balance Sheet'!H24</f>
        <v>-518</v>
      </c>
      <c r="H12" s="37">
        <f>+'1-Balance Sheet'!H25</f>
        <v>-13467</v>
      </c>
      <c r="I12" s="564">
        <f>'1-Balance Sheet'!H28+'1-Balance Sheet'!H31+'1-Balance Sheet'!H32</f>
        <v>17429</v>
      </c>
      <c r="J12" s="564"/>
      <c r="K12" s="37"/>
      <c r="L12" s="564">
        <f>SUM(C12:K12)</f>
        <v>17027</v>
      </c>
      <c r="M12" s="565">
        <f>'1-Balance Sheet'!H39</f>
        <v>0</v>
      </c>
      <c r="N12" s="634"/>
    </row>
    <row r="13" spans="1:20">
      <c r="A13" s="503" t="s">
        <v>665</v>
      </c>
      <c r="B13" s="56" t="s">
        <v>218</v>
      </c>
      <c r="C13" s="566">
        <f>C14+C15</f>
        <v>0</v>
      </c>
      <c r="D13" s="566">
        <f t="shared" ref="D13:M13" si="0">D14+D15</f>
        <v>0</v>
      </c>
      <c r="E13" s="566">
        <f t="shared" si="0"/>
        <v>0</v>
      </c>
      <c r="F13" s="566">
        <f t="shared" si="0"/>
        <v>0</v>
      </c>
      <c r="G13" s="566">
        <f t="shared" si="0"/>
        <v>0</v>
      </c>
      <c r="H13" s="566">
        <f t="shared" si="0"/>
        <v>0</v>
      </c>
      <c r="I13" s="566">
        <f t="shared" si="0"/>
        <v>0</v>
      </c>
      <c r="J13" s="566">
        <f t="shared" si="0"/>
        <v>0</v>
      </c>
      <c r="K13" s="566">
        <f t="shared" si="0"/>
        <v>0</v>
      </c>
      <c r="L13" s="566">
        <f t="shared" ref="L13:L33" si="1">SUM(C13:K13)</f>
        <v>0</v>
      </c>
      <c r="M13" s="567">
        <f t="shared" si="0"/>
        <v>0</v>
      </c>
    </row>
    <row r="14" spans="1:20">
      <c r="A14" s="504" t="s">
        <v>666</v>
      </c>
      <c r="B14" s="56" t="s">
        <v>219</v>
      </c>
      <c r="C14" s="27"/>
      <c r="D14" s="27"/>
      <c r="E14" s="27"/>
      <c r="F14" s="27"/>
      <c r="G14" s="27"/>
      <c r="H14" s="27"/>
      <c r="I14" s="27"/>
      <c r="J14" s="27"/>
      <c r="K14" s="27"/>
      <c r="L14" s="564">
        <f t="shared" si="1"/>
        <v>0</v>
      </c>
      <c r="M14" s="28"/>
    </row>
    <row r="15" spans="1:20">
      <c r="A15" s="504" t="s">
        <v>667</v>
      </c>
      <c r="B15" s="56" t="s">
        <v>220</v>
      </c>
      <c r="C15" s="27"/>
      <c r="D15" s="27"/>
      <c r="E15" s="27"/>
      <c r="F15" s="27"/>
      <c r="G15" s="27"/>
      <c r="H15" s="27"/>
      <c r="I15" s="27"/>
      <c r="J15" s="27"/>
      <c r="K15" s="27"/>
      <c r="L15" s="564">
        <f t="shared" si="1"/>
        <v>0</v>
      </c>
      <c r="M15" s="28"/>
    </row>
    <row r="16" spans="1:20">
      <c r="A16" s="503" t="s">
        <v>668</v>
      </c>
      <c r="B16" s="55" t="s">
        <v>221</v>
      </c>
      <c r="C16" s="564">
        <f>C12+C13</f>
        <v>12500.000000000002</v>
      </c>
      <c r="D16" s="564">
        <f t="shared" ref="D16:M16" si="2">D12+D13</f>
        <v>0</v>
      </c>
      <c r="E16" s="564">
        <f t="shared" si="2"/>
        <v>0</v>
      </c>
      <c r="F16" s="564">
        <f t="shared" si="2"/>
        <v>1083</v>
      </c>
      <c r="G16" s="564">
        <f t="shared" si="2"/>
        <v>-518</v>
      </c>
      <c r="H16" s="564">
        <f t="shared" si="2"/>
        <v>-13467</v>
      </c>
      <c r="I16" s="564">
        <f t="shared" si="2"/>
        <v>17429</v>
      </c>
      <c r="J16" s="564">
        <f t="shared" si="2"/>
        <v>0</v>
      </c>
      <c r="K16" s="564">
        <f t="shared" si="2"/>
        <v>0</v>
      </c>
      <c r="L16" s="564">
        <f t="shared" si="1"/>
        <v>17027</v>
      </c>
      <c r="M16" s="565">
        <f t="shared" si="2"/>
        <v>0</v>
      </c>
    </row>
    <row r="17" spans="1:13">
      <c r="A17" s="503" t="s">
        <v>669</v>
      </c>
      <c r="B17" s="55" t="s">
        <v>222</v>
      </c>
      <c r="C17" s="568"/>
      <c r="D17" s="568"/>
      <c r="E17" s="568"/>
      <c r="F17" s="568"/>
      <c r="G17" s="568"/>
      <c r="H17" s="568"/>
      <c r="I17" s="564">
        <f>+'1-Balance Sheet'!G32</f>
        <v>7714</v>
      </c>
      <c r="J17" s="564"/>
      <c r="K17" s="37"/>
      <c r="L17" s="564">
        <f t="shared" si="1"/>
        <v>7714</v>
      </c>
      <c r="M17" s="38"/>
    </row>
    <row r="18" spans="1:13">
      <c r="A18" s="504" t="s">
        <v>670</v>
      </c>
      <c r="B18" s="56" t="s">
        <v>223</v>
      </c>
      <c r="C18" s="566">
        <f>C19+C20</f>
        <v>0</v>
      </c>
      <c r="D18" s="566">
        <f>D19+D20</f>
        <v>0</v>
      </c>
      <c r="E18" s="566">
        <f>E19+E20</f>
        <v>0</v>
      </c>
      <c r="F18" s="566">
        <f t="shared" ref="F18:K18" si="3">F19+F20</f>
        <v>269</v>
      </c>
      <c r="G18" s="566">
        <f t="shared" si="3"/>
        <v>0</v>
      </c>
      <c r="H18" s="566">
        <f t="shared" si="3"/>
        <v>0</v>
      </c>
      <c r="I18" s="566">
        <f t="shared" si="3"/>
        <v>-10394</v>
      </c>
      <c r="J18" s="566">
        <f>J19+J20</f>
        <v>0</v>
      </c>
      <c r="K18" s="566">
        <f t="shared" si="3"/>
        <v>0</v>
      </c>
      <c r="L18" s="564">
        <f t="shared" si="1"/>
        <v>-10125</v>
      </c>
      <c r="M18" s="567">
        <f>M19+M20</f>
        <v>0</v>
      </c>
    </row>
    <row r="19" spans="1:13">
      <c r="A19" s="505" t="s">
        <v>671</v>
      </c>
      <c r="B19" s="58" t="s">
        <v>224</v>
      </c>
      <c r="C19" s="27"/>
      <c r="D19" s="27"/>
      <c r="E19" s="27"/>
      <c r="F19" s="27"/>
      <c r="G19" s="27"/>
      <c r="H19" s="27"/>
      <c r="I19" s="27">
        <v>-10125</v>
      </c>
      <c r="J19" s="27"/>
      <c r="K19" s="27"/>
      <c r="L19" s="564">
        <f>SUM(C19:K19)</f>
        <v>-10125</v>
      </c>
      <c r="M19" s="28"/>
    </row>
    <row r="20" spans="1:13">
      <c r="A20" s="505" t="s">
        <v>672</v>
      </c>
      <c r="B20" s="58" t="s">
        <v>225</v>
      </c>
      <c r="C20" s="27"/>
      <c r="D20" s="27"/>
      <c r="E20" s="27"/>
      <c r="F20" s="27">
        <v>269</v>
      </c>
      <c r="G20" s="27"/>
      <c r="H20" s="27"/>
      <c r="I20" s="27">
        <v>-269</v>
      </c>
      <c r="J20" s="27"/>
      <c r="K20" s="27"/>
      <c r="L20" s="564">
        <f t="shared" si="1"/>
        <v>0</v>
      </c>
      <c r="M20" s="28"/>
    </row>
    <row r="21" spans="1:13">
      <c r="A21" s="504" t="s">
        <v>673</v>
      </c>
      <c r="B21" s="56" t="s">
        <v>226</v>
      </c>
      <c r="C21" s="27"/>
      <c r="D21" s="27"/>
      <c r="E21" s="27"/>
      <c r="F21" s="27"/>
      <c r="G21" s="27"/>
      <c r="H21" s="27"/>
      <c r="I21" s="27"/>
      <c r="J21" s="27"/>
      <c r="K21" s="27"/>
      <c r="L21" s="564">
        <f t="shared" si="1"/>
        <v>0</v>
      </c>
      <c r="M21" s="28"/>
    </row>
    <row r="22" spans="1:13" ht="31.2">
      <c r="A22" s="504" t="s">
        <v>674</v>
      </c>
      <c r="B22" s="56" t="s">
        <v>227</v>
      </c>
      <c r="C22" s="566">
        <f>C23-C24</f>
        <v>0</v>
      </c>
      <c r="D22" s="566">
        <f t="shared" ref="D22:M22" si="4">D23-D24</f>
        <v>0</v>
      </c>
      <c r="E22" s="566">
        <f t="shared" si="4"/>
        <v>0</v>
      </c>
      <c r="F22" s="566">
        <f t="shared" si="4"/>
        <v>0</v>
      </c>
      <c r="G22" s="566">
        <f t="shared" si="4"/>
        <v>0</v>
      </c>
      <c r="H22" s="566">
        <f t="shared" si="4"/>
        <v>0</v>
      </c>
      <c r="I22" s="566">
        <f t="shared" si="4"/>
        <v>0</v>
      </c>
      <c r="J22" s="566">
        <f t="shared" si="4"/>
        <v>0</v>
      </c>
      <c r="K22" s="566">
        <f t="shared" si="4"/>
        <v>0</v>
      </c>
      <c r="L22" s="564">
        <f t="shared" si="1"/>
        <v>0</v>
      </c>
      <c r="M22" s="567">
        <f t="shared" si="4"/>
        <v>0</v>
      </c>
    </row>
    <row r="23" spans="1:13">
      <c r="A23" s="504" t="s">
        <v>675</v>
      </c>
      <c r="B23" s="56" t="s">
        <v>228</v>
      </c>
      <c r="C23" s="27"/>
      <c r="D23" s="27"/>
      <c r="E23" s="27"/>
      <c r="F23" s="27"/>
      <c r="G23" s="27"/>
      <c r="H23" s="27"/>
      <c r="I23" s="27"/>
      <c r="J23" s="27"/>
      <c r="K23" s="27"/>
      <c r="L23" s="564">
        <f t="shared" si="1"/>
        <v>0</v>
      </c>
      <c r="M23" s="28"/>
    </row>
    <row r="24" spans="1:13">
      <c r="A24" s="504" t="s">
        <v>676</v>
      </c>
      <c r="B24" s="56" t="s">
        <v>229</v>
      </c>
      <c r="C24" s="27"/>
      <c r="D24" s="27"/>
      <c r="E24" s="27"/>
      <c r="F24" s="27"/>
      <c r="G24" s="27"/>
      <c r="H24" s="27"/>
      <c r="I24" s="27"/>
      <c r="J24" s="27"/>
      <c r="K24" s="27"/>
      <c r="L24" s="564">
        <f t="shared" si="1"/>
        <v>0</v>
      </c>
      <c r="M24" s="28"/>
    </row>
    <row r="25" spans="1:13">
      <c r="A25" s="504" t="s">
        <v>677</v>
      </c>
      <c r="B25" s="56" t="s">
        <v>230</v>
      </c>
      <c r="C25" s="566">
        <f>C26-C27</f>
        <v>0</v>
      </c>
      <c r="D25" s="566">
        <f t="shared" ref="D25:M25" si="5">D26-D27</f>
        <v>0</v>
      </c>
      <c r="E25" s="566">
        <f t="shared" si="5"/>
        <v>0</v>
      </c>
      <c r="F25" s="566">
        <f t="shared" si="5"/>
        <v>0</v>
      </c>
      <c r="G25" s="566">
        <f t="shared" si="5"/>
        <v>0</v>
      </c>
      <c r="H25" s="566">
        <f t="shared" si="5"/>
        <v>0</v>
      </c>
      <c r="I25" s="566">
        <f t="shared" si="5"/>
        <v>0</v>
      </c>
      <c r="J25" s="566">
        <f t="shared" si="5"/>
        <v>0</v>
      </c>
      <c r="K25" s="566">
        <f t="shared" si="5"/>
        <v>0</v>
      </c>
      <c r="L25" s="564">
        <f t="shared" si="1"/>
        <v>0</v>
      </c>
      <c r="M25" s="567">
        <f t="shared" si="5"/>
        <v>0</v>
      </c>
    </row>
    <row r="26" spans="1:13">
      <c r="A26" s="504" t="s">
        <v>675</v>
      </c>
      <c r="B26" s="56" t="s">
        <v>231</v>
      </c>
      <c r="C26" s="27"/>
      <c r="D26" s="27"/>
      <c r="E26" s="27"/>
      <c r="F26" s="27"/>
      <c r="G26" s="27"/>
      <c r="H26" s="27"/>
      <c r="I26" s="27"/>
      <c r="J26" s="27"/>
      <c r="K26" s="27"/>
      <c r="L26" s="564">
        <f t="shared" si="1"/>
        <v>0</v>
      </c>
      <c r="M26" s="28"/>
    </row>
    <row r="27" spans="1:13">
      <c r="A27" s="504" t="s">
        <v>676</v>
      </c>
      <c r="B27" s="56" t="s">
        <v>232</v>
      </c>
      <c r="C27" s="27"/>
      <c r="D27" s="27"/>
      <c r="E27" s="27"/>
      <c r="F27" s="27"/>
      <c r="G27" s="27"/>
      <c r="H27" s="27"/>
      <c r="I27" s="27"/>
      <c r="J27" s="27"/>
      <c r="K27" s="27"/>
      <c r="L27" s="564">
        <f t="shared" si="1"/>
        <v>0</v>
      </c>
      <c r="M27" s="28"/>
    </row>
    <row r="28" spans="1:13">
      <c r="A28" s="504" t="s">
        <v>678</v>
      </c>
      <c r="B28" s="56" t="s">
        <v>233</v>
      </c>
      <c r="C28" s="27"/>
      <c r="D28" s="27"/>
      <c r="E28" s="27"/>
      <c r="F28" s="27"/>
      <c r="G28" s="27"/>
      <c r="H28" s="27"/>
      <c r="I28" s="27"/>
      <c r="J28" s="27"/>
      <c r="K28" s="27"/>
      <c r="L28" s="564">
        <f t="shared" si="1"/>
        <v>0</v>
      </c>
      <c r="M28" s="28"/>
    </row>
    <row r="29" spans="1:13">
      <c r="A29" s="504" t="s">
        <v>679</v>
      </c>
      <c r="B29" s="56" t="s">
        <v>234</v>
      </c>
      <c r="C29" s="27"/>
      <c r="D29" s="27"/>
      <c r="E29" s="27"/>
      <c r="F29" s="27"/>
      <c r="G29" s="27">
        <v>14</v>
      </c>
      <c r="H29" s="27">
        <v>-75</v>
      </c>
      <c r="I29" s="27"/>
      <c r="J29" s="27"/>
      <c r="K29" s="27"/>
      <c r="L29" s="564">
        <f t="shared" si="1"/>
        <v>-61</v>
      </c>
      <c r="M29" s="28"/>
    </row>
    <row r="30" spans="1:13">
      <c r="A30" s="503" t="s">
        <v>680</v>
      </c>
      <c r="B30" s="55" t="s">
        <v>235</v>
      </c>
      <c r="C30" s="564">
        <f>C18+C21+C22+C25+C29+C28+C16+C17</f>
        <v>12500.000000000002</v>
      </c>
      <c r="D30" s="564">
        <f t="shared" ref="D30:M30" si="6">D18+D21+D22+D25+D29+D28+D16+D17</f>
        <v>0</v>
      </c>
      <c r="E30" s="564">
        <f t="shared" si="6"/>
        <v>0</v>
      </c>
      <c r="F30" s="564">
        <f t="shared" si="6"/>
        <v>1352</v>
      </c>
      <c r="G30" s="564">
        <f t="shared" si="6"/>
        <v>-504</v>
      </c>
      <c r="H30" s="564">
        <f t="shared" si="6"/>
        <v>-13542</v>
      </c>
      <c r="I30" s="564">
        <f t="shared" si="6"/>
        <v>14749</v>
      </c>
      <c r="J30" s="564">
        <f t="shared" si="6"/>
        <v>0</v>
      </c>
      <c r="K30" s="564">
        <f t="shared" si="6"/>
        <v>0</v>
      </c>
      <c r="L30" s="564">
        <f t="shared" si="1"/>
        <v>14555.000000000002</v>
      </c>
      <c r="M30" s="565">
        <f t="shared" si="6"/>
        <v>0</v>
      </c>
    </row>
    <row r="31" spans="1:13" ht="31.2">
      <c r="A31" s="504" t="s">
        <v>681</v>
      </c>
      <c r="B31" s="56" t="s">
        <v>236</v>
      </c>
      <c r="C31" s="27"/>
      <c r="D31" s="27"/>
      <c r="E31" s="27"/>
      <c r="F31" s="27"/>
      <c r="G31" s="27"/>
      <c r="H31" s="27"/>
      <c r="I31" s="27"/>
      <c r="J31" s="27"/>
      <c r="K31" s="27"/>
      <c r="L31" s="564">
        <f t="shared" si="1"/>
        <v>0</v>
      </c>
      <c r="M31" s="28"/>
    </row>
    <row r="32" spans="1:13" ht="31.8" thickBot="1">
      <c r="A32" s="504" t="s">
        <v>682</v>
      </c>
      <c r="B32" s="59" t="s">
        <v>237</v>
      </c>
      <c r="C32" s="60"/>
      <c r="D32" s="60"/>
      <c r="E32" s="60"/>
      <c r="F32" s="60"/>
      <c r="G32" s="60"/>
      <c r="H32" s="60"/>
      <c r="I32" s="60"/>
      <c r="J32" s="60"/>
      <c r="K32" s="60"/>
      <c r="L32" s="569">
        <f t="shared" si="1"/>
        <v>0</v>
      </c>
      <c r="M32" s="61"/>
    </row>
    <row r="33" spans="1:13" ht="16.2" thickBot="1">
      <c r="A33" s="503" t="s">
        <v>683</v>
      </c>
      <c r="B33" s="62" t="s">
        <v>238</v>
      </c>
      <c r="C33" s="570">
        <f t="shared" ref="C33:K33" si="7">C30+C31+C32</f>
        <v>12500.000000000002</v>
      </c>
      <c r="D33" s="570">
        <f t="shared" si="7"/>
        <v>0</v>
      </c>
      <c r="E33" s="570">
        <f t="shared" si="7"/>
        <v>0</v>
      </c>
      <c r="F33" s="570">
        <f t="shared" si="7"/>
        <v>1352</v>
      </c>
      <c r="G33" s="570">
        <f t="shared" si="7"/>
        <v>-504</v>
      </c>
      <c r="H33" s="570">
        <f t="shared" si="7"/>
        <v>-13542</v>
      </c>
      <c r="I33" s="570">
        <f t="shared" si="7"/>
        <v>14749</v>
      </c>
      <c r="J33" s="570">
        <f t="shared" si="7"/>
        <v>0</v>
      </c>
      <c r="K33" s="570">
        <f t="shared" si="7"/>
        <v>0</v>
      </c>
      <c r="L33" s="570">
        <f t="shared" si="1"/>
        <v>14555.000000000002</v>
      </c>
      <c r="M33" s="571">
        <f>M30+M31+M32</f>
        <v>0</v>
      </c>
    </row>
    <row r="34" spans="1:13" s="276" customFormat="1">
      <c r="A34" s="278"/>
      <c r="B34" s="279"/>
      <c r="C34" s="280"/>
      <c r="D34" s="280"/>
      <c r="E34" s="280"/>
      <c r="F34" s="280"/>
      <c r="G34" s="280"/>
      <c r="H34" s="280"/>
      <c r="I34" s="280"/>
      <c r="J34" s="280"/>
      <c r="K34" s="280"/>
      <c r="L34" s="277"/>
      <c r="M34" s="277"/>
    </row>
    <row r="35" spans="1:13">
      <c r="A35" s="64" t="s">
        <v>685</v>
      </c>
      <c r="B35" s="65"/>
      <c r="C35" s="65"/>
      <c r="D35" s="65"/>
      <c r="E35" s="65"/>
      <c r="F35" s="65"/>
      <c r="G35" s="65"/>
      <c r="H35" s="65"/>
      <c r="I35" s="65"/>
      <c r="J35" s="65"/>
      <c r="K35" s="63"/>
      <c r="L35" s="632"/>
      <c r="M35" s="57"/>
    </row>
    <row r="36" spans="1:13" s="276" customFormat="1">
      <c r="A36" s="274"/>
      <c r="B36" s="275"/>
      <c r="M36" s="277"/>
    </row>
    <row r="37" spans="1:13" s="276" customFormat="1">
      <c r="M37" s="277"/>
    </row>
    <row r="38" spans="1:13" s="276" customFormat="1">
      <c r="A38" s="709" t="s">
        <v>941</v>
      </c>
      <c r="B38" s="713">
        <v>44894</v>
      </c>
      <c r="C38" s="713"/>
      <c r="D38" s="713"/>
      <c r="E38" s="713"/>
      <c r="F38" s="713"/>
      <c r="G38" s="713"/>
      <c r="H38" s="713"/>
      <c r="M38" s="277"/>
    </row>
    <row r="39" spans="1:13" s="276" customFormat="1">
      <c r="A39" s="151"/>
      <c r="B39" s="151"/>
      <c r="C39" s="151"/>
      <c r="D39" s="151"/>
      <c r="E39" s="151"/>
      <c r="F39" s="150"/>
      <c r="G39" s="151"/>
      <c r="H39" s="152"/>
      <c r="M39" s="277"/>
    </row>
    <row r="40" spans="1:13" s="276" customFormat="1">
      <c r="A40" s="709"/>
      <c r="B40" s="507"/>
      <c r="C40" s="152"/>
      <c r="D40" s="152"/>
      <c r="E40" s="153"/>
      <c r="F40" s="150"/>
      <c r="G40" s="151"/>
      <c r="H40" s="152"/>
      <c r="M40" s="277"/>
    </row>
    <row r="41" spans="1:13" s="276" customFormat="1">
      <c r="A41" s="709" t="s">
        <v>940</v>
      </c>
      <c r="B41" s="708" t="s">
        <v>861</v>
      </c>
      <c r="C41" s="151"/>
      <c r="D41" s="151"/>
      <c r="E41" s="151"/>
      <c r="F41" s="150"/>
      <c r="G41" s="151"/>
      <c r="H41" s="152"/>
      <c r="M41" s="277"/>
    </row>
    <row r="42" spans="1:13" s="276" customFormat="1">
      <c r="A42" s="709"/>
      <c r="B42" s="509"/>
      <c r="C42" s="152"/>
      <c r="D42" s="152"/>
      <c r="E42" s="153"/>
      <c r="F42" s="150"/>
      <c r="G42" s="151"/>
      <c r="H42" s="152"/>
      <c r="M42" s="277"/>
    </row>
    <row r="43" spans="1:13" s="276" customFormat="1">
      <c r="A43" s="708"/>
      <c r="B43" s="508"/>
      <c r="C43" s="151"/>
      <c r="D43" s="151"/>
      <c r="E43" s="151"/>
      <c r="F43" s="150"/>
      <c r="G43" s="151"/>
      <c r="H43" s="152"/>
      <c r="M43" s="277"/>
    </row>
    <row r="44" spans="1:13" s="276" customFormat="1">
      <c r="A44" s="709" t="s">
        <v>942</v>
      </c>
      <c r="B44" s="708" t="s">
        <v>943</v>
      </c>
      <c r="C44" s="152"/>
      <c r="D44" s="152"/>
      <c r="E44" s="153"/>
      <c r="F44" s="150"/>
      <c r="G44" s="151"/>
      <c r="H44" s="152"/>
      <c r="M44" s="277"/>
    </row>
    <row r="45" spans="1:13" s="276" customFormat="1">
      <c r="M45" s="277"/>
    </row>
    <row r="46" spans="1:13" s="276" customFormat="1">
      <c r="M46" s="277"/>
    </row>
    <row r="47" spans="1:13" s="276" customFormat="1">
      <c r="M47" s="277"/>
    </row>
    <row r="48" spans="1:13" s="276" customFormat="1">
      <c r="M48" s="277"/>
    </row>
    <row r="49" spans="1:13" s="276" customFormat="1">
      <c r="M49" s="277"/>
    </row>
    <row r="50" spans="1:13" s="276" customFormat="1">
      <c r="M50" s="277"/>
    </row>
    <row r="51" spans="1:13" s="276" customFormat="1">
      <c r="M51" s="277"/>
    </row>
    <row r="52" spans="1:13" s="276" customFormat="1">
      <c r="M52" s="277"/>
    </row>
    <row r="53" spans="1:13" s="276" customFormat="1">
      <c r="M53" s="277"/>
    </row>
    <row r="54" spans="1:13" s="276" customFormat="1">
      <c r="M54" s="277"/>
    </row>
    <row r="55" spans="1:13" s="276" customFormat="1">
      <c r="M55" s="277"/>
    </row>
    <row r="56" spans="1:13" s="276" customFormat="1">
      <c r="M56" s="277"/>
    </row>
    <row r="57" spans="1:13" s="276" customFormat="1">
      <c r="M57" s="277"/>
    </row>
    <row r="58" spans="1:13" s="276" customFormat="1">
      <c r="M58" s="277"/>
    </row>
    <row r="59" spans="1:13" s="276" customFormat="1">
      <c r="M59" s="277"/>
    </row>
    <row r="60" spans="1:13" s="276" customFormat="1">
      <c r="M60" s="277"/>
    </row>
    <row r="61" spans="1:13" s="276" customFormat="1">
      <c r="M61" s="277"/>
    </row>
    <row r="62" spans="1:13" s="276" customFormat="1">
      <c r="M62" s="277"/>
    </row>
    <row r="63" spans="1:13">
      <c r="A63" s="48"/>
      <c r="B63" s="48"/>
      <c r="M63" s="57"/>
    </row>
    <row r="64" spans="1:13">
      <c r="A64" s="48"/>
      <c r="B64" s="48"/>
      <c r="M64" s="57"/>
    </row>
    <row r="65" spans="1:13">
      <c r="A65" s="48"/>
      <c r="B65" s="48"/>
      <c r="M65" s="57"/>
    </row>
    <row r="66" spans="1:13">
      <c r="A66" s="48"/>
      <c r="B66" s="48"/>
      <c r="M66" s="57"/>
    </row>
    <row r="67" spans="1:13">
      <c r="A67" s="48"/>
      <c r="B67" s="48"/>
      <c r="M67" s="57"/>
    </row>
    <row r="68" spans="1:13">
      <c r="A68" s="48"/>
      <c r="B68" s="48"/>
      <c r="M68" s="57"/>
    </row>
    <row r="69" spans="1:13">
      <c r="A69" s="48"/>
      <c r="B69" s="48"/>
      <c r="M69" s="57"/>
    </row>
    <row r="70" spans="1:13">
      <c r="A70" s="48"/>
      <c r="B70" s="48"/>
      <c r="M70" s="57"/>
    </row>
    <row r="71" spans="1:13">
      <c r="A71" s="48"/>
      <c r="B71" s="48"/>
      <c r="M71" s="57"/>
    </row>
    <row r="72" spans="1:13">
      <c r="A72" s="48"/>
      <c r="B72" s="48"/>
      <c r="M72" s="57"/>
    </row>
    <row r="73" spans="1:13">
      <c r="A73" s="48"/>
      <c r="B73" s="48"/>
      <c r="M73" s="57"/>
    </row>
    <row r="74" spans="1:13">
      <c r="A74" s="48"/>
      <c r="B74" s="48"/>
      <c r="M74" s="57"/>
    </row>
    <row r="75" spans="1:13">
      <c r="A75" s="48"/>
      <c r="B75" s="48"/>
      <c r="M75" s="57"/>
    </row>
    <row r="76" spans="1:13">
      <c r="A76" s="48"/>
      <c r="B76" s="48"/>
      <c r="M76" s="57"/>
    </row>
    <row r="77" spans="1:13">
      <c r="A77" s="48"/>
      <c r="B77" s="48"/>
      <c r="M77" s="57"/>
    </row>
    <row r="78" spans="1:13">
      <c r="A78" s="48"/>
      <c r="B78" s="48"/>
      <c r="M78" s="57"/>
    </row>
    <row r="79" spans="1:13">
      <c r="A79" s="48"/>
      <c r="B79" s="48"/>
      <c r="M79" s="57"/>
    </row>
    <row r="80" spans="1:13">
      <c r="A80" s="48"/>
      <c r="B80" s="48"/>
      <c r="M80" s="57"/>
    </row>
    <row r="81" spans="1:13">
      <c r="A81" s="48"/>
      <c r="B81" s="48"/>
      <c r="M81" s="57"/>
    </row>
    <row r="82" spans="1:13">
      <c r="A82" s="48"/>
      <c r="B82" s="48"/>
      <c r="M82" s="57"/>
    </row>
    <row r="83" spans="1:13">
      <c r="A83" s="48"/>
      <c r="B83" s="48"/>
      <c r="M83" s="57"/>
    </row>
    <row r="84" spans="1:13">
      <c r="A84" s="48"/>
      <c r="B84" s="48"/>
      <c r="M84" s="57"/>
    </row>
    <row r="85" spans="1:13">
      <c r="A85" s="48"/>
      <c r="B85" s="48"/>
      <c r="M85" s="57"/>
    </row>
    <row r="86" spans="1:13">
      <c r="A86" s="48"/>
      <c r="B86" s="48"/>
      <c r="M86" s="57"/>
    </row>
    <row r="87" spans="1:13">
      <c r="A87" s="48"/>
      <c r="B87" s="48"/>
      <c r="M87" s="57"/>
    </row>
    <row r="88" spans="1:13">
      <c r="A88" s="48"/>
      <c r="B88" s="48"/>
      <c r="M88" s="57"/>
    </row>
    <row r="89" spans="1:13">
      <c r="A89" s="48"/>
      <c r="B89" s="48"/>
      <c r="M89" s="57"/>
    </row>
    <row r="90" spans="1:13">
      <c r="A90" s="48"/>
      <c r="B90" s="48"/>
      <c r="M90" s="57"/>
    </row>
    <row r="91" spans="1:13">
      <c r="A91" s="48"/>
      <c r="B91" s="48"/>
      <c r="M91" s="57"/>
    </row>
    <row r="92" spans="1:13">
      <c r="A92" s="48"/>
      <c r="B92" s="48"/>
      <c r="M92" s="57"/>
    </row>
    <row r="93" spans="1:13">
      <c r="A93" s="48"/>
      <c r="B93" s="48"/>
      <c r="M93" s="57"/>
    </row>
    <row r="94" spans="1:13">
      <c r="A94" s="48"/>
      <c r="B94" s="48"/>
      <c r="M94" s="57"/>
    </row>
    <row r="95" spans="1:13">
      <c r="A95" s="48"/>
      <c r="B95" s="48"/>
      <c r="M95" s="57"/>
    </row>
    <row r="96" spans="1:13">
      <c r="A96" s="48"/>
      <c r="B96" s="48"/>
      <c r="M96" s="57"/>
    </row>
    <row r="97" spans="1:13">
      <c r="A97" s="48"/>
      <c r="B97" s="48"/>
      <c r="M97" s="57"/>
    </row>
    <row r="98" spans="1:13">
      <c r="A98" s="48"/>
      <c r="B98" s="48"/>
      <c r="M98" s="57"/>
    </row>
    <row r="99" spans="1:13">
      <c r="A99" s="48"/>
      <c r="B99" s="48"/>
      <c r="M99" s="57"/>
    </row>
    <row r="100" spans="1:13">
      <c r="A100" s="48"/>
      <c r="B100" s="48"/>
      <c r="M100" s="57"/>
    </row>
    <row r="101" spans="1:13">
      <c r="A101" s="48"/>
      <c r="B101" s="48"/>
      <c r="M101" s="57"/>
    </row>
    <row r="102" spans="1:13">
      <c r="A102" s="48"/>
      <c r="B102" s="48"/>
      <c r="M102" s="57"/>
    </row>
    <row r="103" spans="1:13">
      <c r="A103" s="48"/>
      <c r="B103" s="48"/>
      <c r="M103" s="57"/>
    </row>
    <row r="104" spans="1:13">
      <c r="A104" s="48"/>
      <c r="B104" s="48"/>
      <c r="M104" s="57"/>
    </row>
    <row r="105" spans="1:13">
      <c r="A105" s="48"/>
      <c r="B105" s="48"/>
      <c r="M105" s="57"/>
    </row>
    <row r="106" spans="1:13">
      <c r="A106" s="48"/>
      <c r="B106" s="48"/>
      <c r="M106" s="57"/>
    </row>
    <row r="107" spans="1:13">
      <c r="A107" s="48"/>
      <c r="B107" s="48"/>
      <c r="M107" s="57"/>
    </row>
    <row r="108" spans="1:13">
      <c r="A108" s="48"/>
      <c r="B108" s="48"/>
      <c r="M108" s="57"/>
    </row>
    <row r="109" spans="1:13">
      <c r="A109" s="48"/>
      <c r="B109" s="48"/>
      <c r="M109" s="57"/>
    </row>
    <row r="110" spans="1:13">
      <c r="A110" s="48"/>
      <c r="B110" s="48"/>
      <c r="M110" s="57"/>
    </row>
    <row r="111" spans="1:13">
      <c r="A111" s="48"/>
      <c r="B111" s="48"/>
      <c r="M111" s="57"/>
    </row>
    <row r="112" spans="1:13">
      <c r="A112" s="48"/>
      <c r="B112" s="48"/>
      <c r="M112" s="57"/>
    </row>
    <row r="113" spans="1:13">
      <c r="A113" s="48"/>
      <c r="B113" s="48"/>
      <c r="M113" s="57"/>
    </row>
    <row r="114" spans="1:13">
      <c r="A114" s="48"/>
      <c r="B114" s="48"/>
      <c r="M114" s="57"/>
    </row>
    <row r="115" spans="1:13">
      <c r="A115" s="48"/>
      <c r="B115" s="48"/>
      <c r="M115" s="57"/>
    </row>
    <row r="116" spans="1:13">
      <c r="A116" s="48"/>
      <c r="B116" s="48"/>
      <c r="M116" s="57"/>
    </row>
    <row r="117" spans="1:13">
      <c r="A117" s="48"/>
      <c r="B117" s="48"/>
      <c r="M117" s="57"/>
    </row>
    <row r="118" spans="1:13">
      <c r="A118" s="48"/>
      <c r="B118" s="48"/>
      <c r="M118" s="57"/>
    </row>
    <row r="119" spans="1:13">
      <c r="A119" s="48"/>
      <c r="B119" s="48"/>
      <c r="M119" s="57"/>
    </row>
    <row r="120" spans="1:13">
      <c r="A120" s="48"/>
      <c r="B120" s="48"/>
      <c r="M120" s="57"/>
    </row>
    <row r="121" spans="1:13">
      <c r="A121" s="48"/>
      <c r="B121" s="48"/>
      <c r="M121" s="57"/>
    </row>
    <row r="122" spans="1:13">
      <c r="A122" s="48"/>
      <c r="B122" s="48"/>
      <c r="M122" s="57"/>
    </row>
    <row r="123" spans="1:13">
      <c r="A123" s="48"/>
      <c r="B123" s="48"/>
      <c r="M123" s="57"/>
    </row>
    <row r="124" spans="1:13">
      <c r="A124" s="48"/>
      <c r="B124" s="48"/>
      <c r="M124" s="57"/>
    </row>
    <row r="125" spans="1:13">
      <c r="A125" s="48"/>
      <c r="B125" s="48"/>
      <c r="M125" s="57"/>
    </row>
    <row r="126" spans="1:13">
      <c r="A126" s="48"/>
      <c r="B126" s="48"/>
      <c r="M126" s="57"/>
    </row>
    <row r="127" spans="1:13">
      <c r="A127" s="48"/>
      <c r="B127" s="48"/>
      <c r="M127" s="57"/>
    </row>
    <row r="128" spans="1:13">
      <c r="A128" s="48"/>
      <c r="B128" s="48"/>
      <c r="M128" s="57"/>
    </row>
    <row r="129" spans="1:13">
      <c r="A129" s="48"/>
      <c r="B129" s="48"/>
      <c r="M129" s="57"/>
    </row>
    <row r="130" spans="1:13">
      <c r="A130" s="48"/>
      <c r="B130" s="48"/>
      <c r="M130" s="57"/>
    </row>
    <row r="131" spans="1:13">
      <c r="A131" s="48"/>
      <c r="B131" s="48"/>
      <c r="M131" s="57"/>
    </row>
    <row r="132" spans="1:13">
      <c r="A132" s="48"/>
      <c r="B132" s="48"/>
      <c r="M132" s="57"/>
    </row>
    <row r="133" spans="1:13">
      <c r="A133" s="48"/>
      <c r="B133" s="48"/>
      <c r="M133" s="57"/>
    </row>
    <row r="134" spans="1:13">
      <c r="A134" s="48"/>
      <c r="B134" s="48"/>
      <c r="M134" s="57"/>
    </row>
    <row r="135" spans="1:13">
      <c r="A135" s="48"/>
      <c r="B135" s="48"/>
      <c r="M135" s="57"/>
    </row>
    <row r="136" spans="1:13">
      <c r="A136" s="48"/>
      <c r="B136" s="48"/>
      <c r="M136" s="57"/>
    </row>
    <row r="137" spans="1:13">
      <c r="A137" s="48"/>
      <c r="B137" s="48"/>
      <c r="M137" s="57"/>
    </row>
    <row r="138" spans="1:13">
      <c r="A138" s="48"/>
      <c r="B138" s="48"/>
      <c r="M138" s="57"/>
    </row>
    <row r="139" spans="1:13">
      <c r="A139" s="48"/>
      <c r="B139" s="48"/>
      <c r="M139" s="57"/>
    </row>
    <row r="140" spans="1:13">
      <c r="A140" s="48"/>
      <c r="B140" s="48"/>
      <c r="M140" s="57"/>
    </row>
    <row r="141" spans="1:13">
      <c r="A141" s="48"/>
      <c r="B141" s="48"/>
      <c r="M141" s="57"/>
    </row>
    <row r="142" spans="1:13">
      <c r="A142" s="48"/>
      <c r="B142" s="48"/>
      <c r="M142" s="57"/>
    </row>
    <row r="143" spans="1:13">
      <c r="A143" s="48"/>
      <c r="B143" s="48"/>
      <c r="M143" s="57"/>
    </row>
    <row r="144" spans="1:13">
      <c r="A144" s="48"/>
      <c r="B144" s="48"/>
      <c r="M144" s="57"/>
    </row>
    <row r="145" spans="1:13">
      <c r="A145" s="48"/>
      <c r="B145" s="48"/>
      <c r="M145" s="57"/>
    </row>
    <row r="146" spans="1:13">
      <c r="A146" s="48"/>
      <c r="B146" s="48"/>
      <c r="M146" s="57"/>
    </row>
    <row r="147" spans="1:13">
      <c r="A147" s="48"/>
      <c r="B147" s="48"/>
      <c r="M147" s="57"/>
    </row>
    <row r="148" spans="1:13">
      <c r="A148" s="48"/>
      <c r="B148" s="48"/>
      <c r="M148" s="57"/>
    </row>
    <row r="149" spans="1:13">
      <c r="A149" s="48"/>
      <c r="B149" s="48"/>
      <c r="M149" s="57"/>
    </row>
    <row r="150" spans="1:13">
      <c r="A150" s="48"/>
      <c r="B150" s="48"/>
      <c r="M150" s="57"/>
    </row>
    <row r="151" spans="1:13">
      <c r="A151" s="48"/>
      <c r="B151" s="48"/>
      <c r="M151" s="57"/>
    </row>
    <row r="152" spans="1:13">
      <c r="A152" s="48"/>
      <c r="B152" s="48"/>
      <c r="M152" s="57"/>
    </row>
    <row r="153" spans="1:13">
      <c r="A153" s="48"/>
      <c r="B153" s="48"/>
      <c r="M153" s="57"/>
    </row>
    <row r="154" spans="1:13">
      <c r="A154" s="48"/>
      <c r="B154" s="48"/>
      <c r="M154" s="57"/>
    </row>
    <row r="155" spans="1:13">
      <c r="A155" s="48"/>
      <c r="B155" s="48"/>
      <c r="M155" s="57"/>
    </row>
    <row r="156" spans="1:13">
      <c r="A156" s="48"/>
      <c r="B156" s="48"/>
      <c r="M156" s="57"/>
    </row>
    <row r="157" spans="1:13">
      <c r="A157" s="48"/>
      <c r="B157" s="48"/>
      <c r="M157" s="57"/>
    </row>
    <row r="158" spans="1:13">
      <c r="A158" s="48"/>
      <c r="B158" s="48"/>
      <c r="M158" s="57"/>
    </row>
    <row r="159" spans="1:13">
      <c r="A159" s="48"/>
      <c r="B159" s="48"/>
      <c r="M159" s="57"/>
    </row>
    <row r="160" spans="1:13">
      <c r="A160" s="48"/>
      <c r="B160" s="48"/>
      <c r="M160" s="57"/>
    </row>
    <row r="161" spans="1:13">
      <c r="A161" s="48"/>
      <c r="B161" s="48"/>
      <c r="M161" s="57"/>
    </row>
    <row r="162" spans="1:13">
      <c r="A162" s="48"/>
      <c r="B162" s="48"/>
      <c r="M162" s="57"/>
    </row>
    <row r="163" spans="1:13">
      <c r="A163" s="48"/>
      <c r="B163" s="48"/>
      <c r="M163" s="57"/>
    </row>
    <row r="164" spans="1:13">
      <c r="A164" s="48"/>
      <c r="B164" s="48"/>
      <c r="M164" s="57"/>
    </row>
    <row r="165" spans="1:13">
      <c r="A165" s="48"/>
      <c r="B165" s="48"/>
      <c r="M165" s="57"/>
    </row>
    <row r="166" spans="1:13">
      <c r="A166" s="48"/>
      <c r="B166" s="48"/>
      <c r="M166" s="57"/>
    </row>
    <row r="167" spans="1:13">
      <c r="A167" s="48"/>
      <c r="B167" s="48"/>
      <c r="M167" s="57"/>
    </row>
    <row r="168" spans="1:13">
      <c r="A168" s="48"/>
      <c r="B168" s="48"/>
      <c r="M168" s="57"/>
    </row>
    <row r="169" spans="1:13">
      <c r="A169" s="48"/>
      <c r="B169" s="48"/>
      <c r="M169" s="57"/>
    </row>
    <row r="170" spans="1:13">
      <c r="A170" s="48"/>
      <c r="B170" s="48"/>
      <c r="M170" s="57"/>
    </row>
    <row r="171" spans="1:13">
      <c r="A171" s="48"/>
      <c r="B171" s="48"/>
      <c r="M171" s="57"/>
    </row>
    <row r="172" spans="1:13">
      <c r="A172" s="48"/>
      <c r="B172" s="48"/>
      <c r="M172" s="57"/>
    </row>
    <row r="173" spans="1:13">
      <c r="A173" s="48"/>
      <c r="B173" s="48"/>
      <c r="M173" s="57"/>
    </row>
    <row r="174" spans="1:13">
      <c r="A174" s="48"/>
      <c r="B174" s="48"/>
      <c r="M174" s="57"/>
    </row>
    <row r="175" spans="1:13">
      <c r="A175" s="48"/>
      <c r="B175" s="48"/>
      <c r="M175" s="57"/>
    </row>
    <row r="176" spans="1:13">
      <c r="A176" s="48"/>
      <c r="B176" s="48"/>
      <c r="M176" s="57"/>
    </row>
    <row r="177" spans="1:13">
      <c r="A177" s="48"/>
      <c r="B177" s="48"/>
      <c r="M177" s="57"/>
    </row>
    <row r="178" spans="1:13">
      <c r="A178" s="48"/>
      <c r="B178" s="48"/>
      <c r="M178" s="57"/>
    </row>
    <row r="179" spans="1:13">
      <c r="A179" s="48"/>
      <c r="B179" s="48"/>
      <c r="M179" s="57"/>
    </row>
    <row r="180" spans="1:13">
      <c r="A180" s="48"/>
      <c r="B180" s="48"/>
      <c r="M180" s="57"/>
    </row>
    <row r="181" spans="1:13">
      <c r="A181" s="48"/>
      <c r="B181" s="48"/>
      <c r="M181" s="57"/>
    </row>
    <row r="182" spans="1:13">
      <c r="A182" s="48"/>
      <c r="B182" s="48"/>
      <c r="M182" s="57"/>
    </row>
    <row r="183" spans="1:13">
      <c r="A183" s="48"/>
      <c r="B183" s="48"/>
      <c r="M183" s="57"/>
    </row>
    <row r="184" spans="1:13">
      <c r="A184" s="48"/>
      <c r="B184" s="48"/>
      <c r="M184" s="57"/>
    </row>
    <row r="185" spans="1:13">
      <c r="A185" s="48"/>
      <c r="B185" s="48"/>
      <c r="M185" s="57"/>
    </row>
    <row r="186" spans="1:13">
      <c r="A186" s="48"/>
      <c r="B186" s="48"/>
      <c r="M186" s="57"/>
    </row>
    <row r="187" spans="1:13">
      <c r="A187" s="48"/>
      <c r="B187" s="48"/>
      <c r="M187" s="57"/>
    </row>
    <row r="188" spans="1:13">
      <c r="A188" s="48"/>
      <c r="B188" s="48"/>
      <c r="M188" s="57"/>
    </row>
    <row r="189" spans="1:13">
      <c r="A189" s="48"/>
      <c r="B189" s="48"/>
      <c r="M189" s="57"/>
    </row>
    <row r="190" spans="1:13">
      <c r="A190" s="48"/>
      <c r="B190" s="48"/>
      <c r="M190" s="57"/>
    </row>
    <row r="191" spans="1:13">
      <c r="A191" s="48"/>
      <c r="B191" s="48"/>
      <c r="M191" s="57"/>
    </row>
    <row r="192" spans="1:13">
      <c r="A192" s="48"/>
      <c r="B192" s="48"/>
      <c r="M192" s="57"/>
    </row>
    <row r="193" spans="1:13">
      <c r="A193" s="48"/>
      <c r="B193" s="48"/>
      <c r="M193" s="57"/>
    </row>
    <row r="194" spans="1:13">
      <c r="A194" s="48"/>
      <c r="B194" s="48"/>
      <c r="M194" s="57"/>
    </row>
    <row r="195" spans="1:13">
      <c r="A195" s="48"/>
      <c r="B195" s="48"/>
      <c r="M195" s="57"/>
    </row>
    <row r="196" spans="1:13">
      <c r="A196" s="48"/>
      <c r="B196" s="48"/>
      <c r="M196" s="57"/>
    </row>
    <row r="197" spans="1:13">
      <c r="A197" s="48"/>
      <c r="B197" s="48"/>
      <c r="M197" s="57"/>
    </row>
    <row r="198" spans="1:13">
      <c r="A198" s="48"/>
      <c r="B198" s="48"/>
      <c r="M198" s="57"/>
    </row>
    <row r="199" spans="1:13">
      <c r="A199" s="48"/>
      <c r="B199" s="48"/>
      <c r="M199" s="57"/>
    </row>
    <row r="200" spans="1:13">
      <c r="A200" s="48"/>
      <c r="B200" s="48"/>
      <c r="M200" s="57"/>
    </row>
    <row r="201" spans="1:13">
      <c r="A201" s="48"/>
      <c r="B201" s="48"/>
      <c r="M201" s="57"/>
    </row>
    <row r="202" spans="1:13">
      <c r="A202" s="48"/>
      <c r="B202" s="48"/>
      <c r="M202" s="57"/>
    </row>
    <row r="203" spans="1:13">
      <c r="A203" s="48"/>
      <c r="B203" s="48"/>
      <c r="M203" s="57"/>
    </row>
    <row r="204" spans="1:13">
      <c r="A204" s="48"/>
      <c r="B204" s="48"/>
      <c r="M204" s="57"/>
    </row>
    <row r="205" spans="1:13">
      <c r="A205" s="48"/>
      <c r="B205" s="48"/>
      <c r="M205" s="57"/>
    </row>
    <row r="206" spans="1:13">
      <c r="A206" s="48"/>
      <c r="B206" s="48"/>
      <c r="M206" s="57"/>
    </row>
    <row r="207" spans="1:13">
      <c r="A207" s="48"/>
      <c r="B207" s="48"/>
      <c r="M207" s="57"/>
    </row>
    <row r="208" spans="1:13">
      <c r="A208" s="48"/>
      <c r="B208" s="48"/>
      <c r="M208" s="57"/>
    </row>
    <row r="209" spans="1:13">
      <c r="A209" s="48"/>
      <c r="B209" s="48"/>
      <c r="M209" s="57"/>
    </row>
    <row r="210" spans="1:13">
      <c r="A210" s="48"/>
      <c r="B210" s="48"/>
      <c r="M210" s="57"/>
    </row>
    <row r="211" spans="1:13">
      <c r="A211" s="48"/>
      <c r="B211" s="48"/>
      <c r="M211" s="57"/>
    </row>
    <row r="212" spans="1:13">
      <c r="A212" s="48"/>
      <c r="B212" s="48"/>
      <c r="M212" s="57"/>
    </row>
    <row r="213" spans="1:13">
      <c r="A213" s="48"/>
      <c r="B213" s="48"/>
      <c r="M213" s="57"/>
    </row>
    <row r="214" spans="1:13">
      <c r="A214" s="48"/>
      <c r="B214" s="48"/>
      <c r="M214" s="57"/>
    </row>
    <row r="215" spans="1:13">
      <c r="A215" s="48"/>
      <c r="B215" s="48"/>
      <c r="M215" s="57"/>
    </row>
    <row r="216" spans="1:13">
      <c r="A216" s="48"/>
      <c r="B216" s="48"/>
      <c r="M216" s="57"/>
    </row>
    <row r="217" spans="1:13">
      <c r="A217" s="48"/>
      <c r="B217" s="48"/>
      <c r="M217" s="57"/>
    </row>
    <row r="218" spans="1:13">
      <c r="A218" s="48"/>
      <c r="B218" s="48"/>
      <c r="M218" s="57"/>
    </row>
    <row r="219" spans="1:13">
      <c r="A219" s="48"/>
      <c r="B219" s="48"/>
      <c r="M219" s="57"/>
    </row>
    <row r="220" spans="1:13">
      <c r="A220" s="48"/>
      <c r="B220" s="48"/>
      <c r="M220" s="57"/>
    </row>
    <row r="221" spans="1:13">
      <c r="A221" s="48"/>
      <c r="B221" s="48"/>
      <c r="M221" s="57"/>
    </row>
    <row r="222" spans="1:13">
      <c r="A222" s="48"/>
      <c r="B222" s="48"/>
      <c r="M222" s="57"/>
    </row>
    <row r="223" spans="1:13">
      <c r="A223" s="48"/>
      <c r="B223" s="48"/>
      <c r="M223" s="57"/>
    </row>
    <row r="224" spans="1:13">
      <c r="A224" s="48"/>
      <c r="B224" s="48"/>
      <c r="M224" s="57"/>
    </row>
    <row r="225" spans="1:13">
      <c r="A225" s="48"/>
      <c r="B225" s="48"/>
      <c r="M225" s="57"/>
    </row>
    <row r="226" spans="1:13">
      <c r="A226" s="48"/>
      <c r="B226" s="48"/>
      <c r="M226" s="57"/>
    </row>
    <row r="227" spans="1:13">
      <c r="A227" s="48"/>
      <c r="B227" s="48"/>
      <c r="M227" s="57"/>
    </row>
    <row r="228" spans="1:13">
      <c r="A228" s="48"/>
      <c r="B228" s="48"/>
      <c r="M228" s="57"/>
    </row>
    <row r="229" spans="1:13">
      <c r="A229" s="48"/>
      <c r="B229" s="48"/>
      <c r="M229" s="57"/>
    </row>
    <row r="230" spans="1:13">
      <c r="A230" s="48"/>
      <c r="B230" s="48"/>
      <c r="M230" s="57"/>
    </row>
    <row r="231" spans="1:13">
      <c r="A231" s="48"/>
      <c r="B231" s="48"/>
      <c r="M231" s="57"/>
    </row>
    <row r="232" spans="1:13">
      <c r="A232" s="48"/>
      <c r="B232" s="48"/>
      <c r="M232" s="57"/>
    </row>
    <row r="233" spans="1:13">
      <c r="A233" s="48"/>
      <c r="B233" s="48"/>
      <c r="M233" s="57"/>
    </row>
    <row r="234" spans="1:13">
      <c r="A234" s="48"/>
      <c r="B234" s="48"/>
      <c r="M234" s="57"/>
    </row>
    <row r="235" spans="1:13">
      <c r="A235" s="48"/>
      <c r="B235" s="48"/>
      <c r="M235" s="57"/>
    </row>
    <row r="236" spans="1:13">
      <c r="A236" s="48"/>
      <c r="B236" s="48"/>
      <c r="M236" s="57"/>
    </row>
    <row r="237" spans="1:13">
      <c r="A237" s="48"/>
      <c r="B237" s="48"/>
      <c r="M237" s="57"/>
    </row>
    <row r="238" spans="1:13">
      <c r="A238" s="48"/>
      <c r="B238" s="48"/>
      <c r="M238" s="57"/>
    </row>
    <row r="239" spans="1:13">
      <c r="A239" s="48"/>
      <c r="B239" s="48"/>
      <c r="M239" s="57"/>
    </row>
    <row r="240" spans="1:13">
      <c r="A240" s="48"/>
      <c r="B240" s="48"/>
      <c r="M240" s="57"/>
    </row>
    <row r="241" spans="1:13">
      <c r="A241" s="48"/>
      <c r="B241" s="48"/>
      <c r="M241" s="57"/>
    </row>
    <row r="242" spans="1:13">
      <c r="A242" s="48"/>
      <c r="B242" s="48"/>
      <c r="M242" s="57"/>
    </row>
    <row r="243" spans="1:13">
      <c r="A243" s="48"/>
      <c r="B243" s="48"/>
      <c r="M243" s="57"/>
    </row>
    <row r="244" spans="1:13">
      <c r="A244" s="48"/>
      <c r="B244" s="48"/>
      <c r="M244" s="57"/>
    </row>
    <row r="245" spans="1:13">
      <c r="A245" s="48"/>
      <c r="B245" s="48"/>
      <c r="M245" s="57"/>
    </row>
    <row r="246" spans="1:13">
      <c r="A246" s="48"/>
      <c r="B246" s="48"/>
      <c r="M246" s="57"/>
    </row>
    <row r="247" spans="1:13">
      <c r="A247" s="48"/>
      <c r="B247" s="48"/>
      <c r="M247" s="57"/>
    </row>
    <row r="248" spans="1:13">
      <c r="A248" s="48"/>
      <c r="B248" s="48"/>
      <c r="M248" s="57"/>
    </row>
    <row r="249" spans="1:13">
      <c r="A249" s="48"/>
      <c r="B249" s="48"/>
      <c r="M249" s="57"/>
    </row>
    <row r="250" spans="1:13">
      <c r="A250" s="48"/>
      <c r="B250" s="48"/>
      <c r="M250" s="57"/>
    </row>
    <row r="251" spans="1:13">
      <c r="A251" s="48"/>
      <c r="B251" s="48"/>
      <c r="M251" s="57"/>
    </row>
    <row r="252" spans="1:13">
      <c r="A252" s="48"/>
      <c r="B252" s="48"/>
      <c r="M252" s="57"/>
    </row>
    <row r="253" spans="1:13">
      <c r="A253" s="48"/>
      <c r="B253" s="48"/>
      <c r="M253" s="57"/>
    </row>
    <row r="254" spans="1:13">
      <c r="A254" s="48"/>
      <c r="B254" s="48"/>
      <c r="M254" s="57"/>
    </row>
    <row r="255" spans="1:13">
      <c r="A255" s="48"/>
      <c r="B255" s="48"/>
      <c r="M255" s="57"/>
    </row>
    <row r="256" spans="1:13">
      <c r="A256" s="48"/>
      <c r="B256" s="48"/>
      <c r="M256" s="57"/>
    </row>
    <row r="257" spans="1:13">
      <c r="A257" s="48"/>
      <c r="B257" s="48"/>
      <c r="M257" s="57"/>
    </row>
    <row r="258" spans="1:13">
      <c r="A258" s="48"/>
      <c r="B258" s="48"/>
      <c r="M258" s="57"/>
    </row>
    <row r="259" spans="1:13">
      <c r="A259" s="48"/>
      <c r="B259" s="48"/>
      <c r="M259" s="57"/>
    </row>
    <row r="260" spans="1:13">
      <c r="A260" s="48"/>
      <c r="B260" s="48"/>
      <c r="M260" s="57"/>
    </row>
    <row r="261" spans="1:13">
      <c r="A261" s="48"/>
      <c r="B261" s="48"/>
      <c r="M261" s="57"/>
    </row>
    <row r="262" spans="1:13">
      <c r="A262" s="48"/>
      <c r="B262" s="48"/>
      <c r="M262" s="57"/>
    </row>
    <row r="263" spans="1:13">
      <c r="A263" s="48"/>
      <c r="B263" s="48"/>
      <c r="M263" s="57"/>
    </row>
    <row r="264" spans="1:13">
      <c r="A264" s="48"/>
      <c r="B264" s="48"/>
      <c r="M264" s="57"/>
    </row>
    <row r="265" spans="1:13">
      <c r="A265" s="48"/>
      <c r="B265" s="48"/>
      <c r="M265" s="57"/>
    </row>
    <row r="266" spans="1:13">
      <c r="A266" s="48"/>
      <c r="B266" s="48"/>
      <c r="M266" s="57"/>
    </row>
    <row r="267" spans="1:13">
      <c r="A267" s="48"/>
      <c r="B267" s="48"/>
      <c r="M267" s="57"/>
    </row>
    <row r="268" spans="1:13">
      <c r="A268" s="48"/>
      <c r="B268" s="48"/>
      <c r="M268" s="57"/>
    </row>
    <row r="269" spans="1:13">
      <c r="A269" s="48"/>
      <c r="B269" s="48"/>
      <c r="M269" s="57"/>
    </row>
    <row r="270" spans="1:13">
      <c r="A270" s="48"/>
      <c r="B270" s="48"/>
      <c r="M270" s="57"/>
    </row>
    <row r="271" spans="1:13">
      <c r="A271" s="48"/>
      <c r="B271" s="48"/>
      <c r="M271" s="57"/>
    </row>
    <row r="272" spans="1:13">
      <c r="A272" s="48"/>
      <c r="B272" s="48"/>
      <c r="M272" s="57"/>
    </row>
    <row r="273" spans="1:13">
      <c r="A273" s="48"/>
      <c r="B273" s="48"/>
      <c r="M273" s="57"/>
    </row>
    <row r="274" spans="1:13">
      <c r="A274" s="48"/>
      <c r="B274" s="48"/>
      <c r="M274" s="57"/>
    </row>
    <row r="275" spans="1:13">
      <c r="A275" s="48"/>
      <c r="B275" s="48"/>
      <c r="M275" s="57"/>
    </row>
    <row r="276" spans="1:13">
      <c r="A276" s="48"/>
      <c r="B276" s="48"/>
      <c r="M276" s="57"/>
    </row>
    <row r="277" spans="1:13">
      <c r="A277" s="48"/>
      <c r="B277" s="48"/>
      <c r="M277" s="57"/>
    </row>
    <row r="278" spans="1:13">
      <c r="A278" s="48"/>
      <c r="B278" s="48"/>
      <c r="M278" s="57"/>
    </row>
    <row r="279" spans="1:13">
      <c r="A279" s="48"/>
      <c r="B279" s="48"/>
      <c r="M279" s="57"/>
    </row>
    <row r="280" spans="1:13">
      <c r="A280" s="48"/>
      <c r="B280" s="48"/>
      <c r="M280" s="57"/>
    </row>
    <row r="281" spans="1:13">
      <c r="A281" s="48"/>
      <c r="B281" s="48"/>
      <c r="M281" s="57"/>
    </row>
    <row r="282" spans="1:13">
      <c r="A282" s="48"/>
      <c r="B282" s="48"/>
      <c r="M282" s="57"/>
    </row>
    <row r="283" spans="1:13">
      <c r="A283" s="48"/>
      <c r="B283" s="48"/>
      <c r="M283" s="57"/>
    </row>
    <row r="284" spans="1:13">
      <c r="A284" s="48"/>
      <c r="B284" s="48"/>
      <c r="M284" s="57"/>
    </row>
    <row r="285" spans="1:13">
      <c r="A285" s="48"/>
      <c r="B285" s="48"/>
      <c r="M285" s="57"/>
    </row>
    <row r="286" spans="1:13">
      <c r="A286" s="48"/>
      <c r="B286" s="48"/>
      <c r="M286" s="57"/>
    </row>
    <row r="287" spans="1:13">
      <c r="A287" s="48"/>
      <c r="B287" s="48"/>
      <c r="M287" s="57"/>
    </row>
    <row r="288" spans="1:13">
      <c r="A288" s="48"/>
      <c r="B288" s="48"/>
      <c r="M288" s="57"/>
    </row>
    <row r="289" spans="1:13">
      <c r="A289" s="48"/>
      <c r="B289" s="48"/>
      <c r="M289" s="57"/>
    </row>
    <row r="290" spans="1:13">
      <c r="A290" s="48"/>
      <c r="B290" s="48"/>
      <c r="M290" s="57"/>
    </row>
    <row r="291" spans="1:13">
      <c r="A291" s="48"/>
      <c r="B291" s="48"/>
      <c r="M291" s="57"/>
    </row>
    <row r="292" spans="1:13">
      <c r="A292" s="48"/>
      <c r="B292" s="48"/>
      <c r="M292" s="57"/>
    </row>
    <row r="293" spans="1:13">
      <c r="A293" s="48"/>
      <c r="B293" s="48"/>
      <c r="M293" s="57"/>
    </row>
    <row r="294" spans="1:13">
      <c r="A294" s="48"/>
      <c r="B294" s="48"/>
      <c r="M294" s="57"/>
    </row>
    <row r="295" spans="1:13">
      <c r="A295" s="48"/>
      <c r="B295" s="48"/>
      <c r="M295" s="57"/>
    </row>
    <row r="296" spans="1:13">
      <c r="A296" s="48"/>
      <c r="B296" s="48"/>
      <c r="M296" s="57"/>
    </row>
    <row r="297" spans="1:13">
      <c r="A297" s="48"/>
      <c r="B297" s="48"/>
      <c r="M297" s="57"/>
    </row>
    <row r="298" spans="1:13">
      <c r="A298" s="48"/>
      <c r="B298" s="48"/>
      <c r="M298" s="57"/>
    </row>
    <row r="299" spans="1:13">
      <c r="A299" s="48"/>
      <c r="B299" s="48"/>
      <c r="M299" s="57"/>
    </row>
    <row r="300" spans="1:13">
      <c r="A300" s="48"/>
      <c r="B300" s="48"/>
      <c r="M300" s="57"/>
    </row>
    <row r="301" spans="1:13">
      <c r="A301" s="48"/>
      <c r="B301" s="48"/>
      <c r="M301" s="57"/>
    </row>
    <row r="302" spans="1:13">
      <c r="A302" s="48"/>
      <c r="B302" s="48"/>
      <c r="M302" s="57"/>
    </row>
    <row r="303" spans="1:13">
      <c r="A303" s="48"/>
      <c r="B303" s="48"/>
      <c r="M303" s="57"/>
    </row>
    <row r="304" spans="1:13">
      <c r="A304" s="48"/>
      <c r="B304" s="48"/>
      <c r="M304" s="57"/>
    </row>
    <row r="305" spans="1:13">
      <c r="A305" s="48"/>
      <c r="B305" s="48"/>
      <c r="M305" s="57"/>
    </row>
    <row r="306" spans="1:13">
      <c r="A306" s="48"/>
      <c r="B306" s="48"/>
      <c r="M306" s="57"/>
    </row>
    <row r="307" spans="1:13">
      <c r="A307" s="48"/>
      <c r="B307" s="48"/>
      <c r="M307" s="57"/>
    </row>
    <row r="308" spans="1:13">
      <c r="A308" s="48"/>
      <c r="B308" s="48"/>
      <c r="M308" s="57"/>
    </row>
    <row r="309" spans="1:13">
      <c r="A309" s="48"/>
      <c r="B309" s="48"/>
      <c r="M309" s="57"/>
    </row>
    <row r="310" spans="1:13">
      <c r="A310" s="48"/>
      <c r="B310" s="48"/>
      <c r="M310" s="57"/>
    </row>
    <row r="311" spans="1:13">
      <c r="A311" s="48"/>
      <c r="B311" s="48"/>
      <c r="M311" s="57"/>
    </row>
    <row r="312" spans="1:13">
      <c r="A312" s="48"/>
      <c r="B312" s="48"/>
      <c r="M312" s="57"/>
    </row>
    <row r="313" spans="1:13">
      <c r="A313" s="48"/>
      <c r="B313" s="48"/>
      <c r="M313" s="57"/>
    </row>
    <row r="314" spans="1:13">
      <c r="A314" s="48"/>
      <c r="B314" s="48"/>
      <c r="M314" s="57"/>
    </row>
    <row r="315" spans="1:13">
      <c r="A315" s="48"/>
      <c r="B315" s="48"/>
      <c r="M315" s="57"/>
    </row>
    <row r="316" spans="1:13">
      <c r="A316" s="48"/>
      <c r="B316" s="48"/>
      <c r="M316" s="57"/>
    </row>
    <row r="317" spans="1:13">
      <c r="A317" s="48"/>
      <c r="B317" s="48"/>
      <c r="M317" s="57"/>
    </row>
    <row r="318" spans="1:13">
      <c r="A318" s="48"/>
      <c r="B318" s="48"/>
      <c r="M318" s="57"/>
    </row>
    <row r="319" spans="1:13">
      <c r="A319" s="48"/>
      <c r="B319" s="48"/>
      <c r="M319" s="57"/>
    </row>
    <row r="320" spans="1:13">
      <c r="A320" s="48"/>
      <c r="B320" s="48"/>
      <c r="M320" s="57"/>
    </row>
    <row r="321" spans="1:13">
      <c r="A321" s="48"/>
      <c r="B321" s="48"/>
      <c r="M321" s="57"/>
    </row>
    <row r="322" spans="1:13">
      <c r="A322" s="48"/>
      <c r="B322" s="48"/>
      <c r="M322" s="57"/>
    </row>
    <row r="323" spans="1:13">
      <c r="A323" s="48"/>
      <c r="B323" s="48"/>
      <c r="M323" s="57"/>
    </row>
    <row r="324" spans="1:13">
      <c r="A324" s="48"/>
      <c r="B324" s="48"/>
      <c r="M324" s="57"/>
    </row>
    <row r="325" spans="1:13">
      <c r="A325" s="48"/>
      <c r="B325" s="48"/>
      <c r="M325" s="57"/>
    </row>
    <row r="326" spans="1:13">
      <c r="A326" s="48"/>
      <c r="B326" s="48"/>
      <c r="M326" s="57"/>
    </row>
    <row r="327" spans="1:13">
      <c r="A327" s="48"/>
      <c r="B327" s="48"/>
      <c r="M327" s="57"/>
    </row>
    <row r="328" spans="1:13">
      <c r="A328" s="48"/>
      <c r="B328" s="48"/>
      <c r="M328" s="57"/>
    </row>
    <row r="329" spans="1:13">
      <c r="A329" s="48"/>
      <c r="B329" s="48"/>
      <c r="M329" s="57"/>
    </row>
    <row r="330" spans="1:13">
      <c r="A330" s="48"/>
      <c r="B330" s="48"/>
      <c r="M330" s="57"/>
    </row>
    <row r="331" spans="1:13">
      <c r="A331" s="48"/>
      <c r="B331" s="48"/>
      <c r="M331" s="57"/>
    </row>
    <row r="332" spans="1:13">
      <c r="A332" s="48"/>
      <c r="B332" s="48"/>
      <c r="M332" s="57"/>
    </row>
    <row r="333" spans="1:13">
      <c r="A333" s="48"/>
      <c r="B333" s="48"/>
      <c r="M333" s="57"/>
    </row>
    <row r="334" spans="1:13">
      <c r="A334" s="48"/>
      <c r="B334" s="48"/>
      <c r="M334" s="57"/>
    </row>
    <row r="335" spans="1:13">
      <c r="A335" s="48"/>
      <c r="B335" s="48"/>
      <c r="M335" s="57"/>
    </row>
    <row r="336" spans="1:13">
      <c r="A336" s="48"/>
      <c r="B336" s="48"/>
      <c r="M336" s="57"/>
    </row>
    <row r="337" spans="1:13">
      <c r="A337" s="48"/>
      <c r="B337" s="48"/>
      <c r="M337" s="57"/>
    </row>
    <row r="338" spans="1:13">
      <c r="A338" s="48"/>
      <c r="B338" s="48"/>
      <c r="M338" s="57"/>
    </row>
    <row r="339" spans="1:13">
      <c r="A339" s="48"/>
      <c r="B339" s="48"/>
      <c r="M339" s="57"/>
    </row>
    <row r="340" spans="1:13">
      <c r="A340" s="48"/>
      <c r="B340" s="48"/>
      <c r="M340" s="57"/>
    </row>
    <row r="341" spans="1:13">
      <c r="A341" s="48"/>
      <c r="B341" s="48"/>
      <c r="M341" s="57"/>
    </row>
    <row r="342" spans="1:13">
      <c r="A342" s="48"/>
      <c r="B342" s="48"/>
      <c r="M342" s="57"/>
    </row>
    <row r="343" spans="1:13">
      <c r="A343" s="48"/>
      <c r="B343" s="48"/>
      <c r="M343" s="57"/>
    </row>
    <row r="344" spans="1:13">
      <c r="A344" s="48"/>
      <c r="B344" s="48"/>
      <c r="M344" s="57"/>
    </row>
    <row r="345" spans="1:13">
      <c r="A345" s="48"/>
      <c r="B345" s="48"/>
      <c r="M345" s="57"/>
    </row>
    <row r="346" spans="1:13">
      <c r="A346" s="48"/>
      <c r="B346" s="48"/>
      <c r="M346" s="57"/>
    </row>
    <row r="347" spans="1:13">
      <c r="A347" s="48"/>
      <c r="B347" s="48"/>
      <c r="M347" s="57"/>
    </row>
    <row r="348" spans="1:13">
      <c r="A348" s="48"/>
      <c r="B348" s="48"/>
      <c r="M348" s="57"/>
    </row>
    <row r="349" spans="1:13">
      <c r="A349" s="48"/>
      <c r="B349" s="48"/>
      <c r="M349" s="57"/>
    </row>
    <row r="350" spans="1:13">
      <c r="A350" s="48"/>
      <c r="B350" s="48"/>
      <c r="M350" s="57"/>
    </row>
    <row r="351" spans="1:13">
      <c r="A351" s="48"/>
      <c r="B351" s="48"/>
      <c r="M351" s="57"/>
    </row>
    <row r="352" spans="1:13">
      <c r="A352" s="48"/>
      <c r="B352" s="48"/>
      <c r="M352" s="57"/>
    </row>
    <row r="353" spans="1:13">
      <c r="A353" s="48"/>
      <c r="B353" s="48"/>
      <c r="M353" s="57"/>
    </row>
    <row r="354" spans="1:13">
      <c r="A354" s="48"/>
      <c r="B354" s="48"/>
      <c r="M354" s="57"/>
    </row>
    <row r="355" spans="1:13">
      <c r="A355" s="48"/>
      <c r="B355" s="48"/>
      <c r="M355" s="57"/>
    </row>
    <row r="356" spans="1:13">
      <c r="A356" s="48"/>
      <c r="B356" s="48"/>
      <c r="M356" s="57"/>
    </row>
    <row r="357" spans="1:13">
      <c r="A357" s="48"/>
      <c r="B357" s="48"/>
      <c r="M357" s="57"/>
    </row>
    <row r="358" spans="1:13">
      <c r="A358" s="48"/>
      <c r="B358" s="48"/>
      <c r="M358" s="57"/>
    </row>
    <row r="359" spans="1:13">
      <c r="A359" s="48"/>
      <c r="B359" s="48"/>
      <c r="M359" s="57"/>
    </row>
    <row r="360" spans="1:13">
      <c r="A360" s="48"/>
      <c r="B360" s="48"/>
      <c r="M360" s="57"/>
    </row>
    <row r="361" spans="1:13">
      <c r="A361" s="48"/>
      <c r="B361" s="48"/>
      <c r="M361" s="57"/>
    </row>
    <row r="362" spans="1:13">
      <c r="A362" s="48"/>
      <c r="B362" s="48"/>
      <c r="M362" s="57"/>
    </row>
    <row r="363" spans="1:13">
      <c r="A363" s="48"/>
      <c r="B363" s="48"/>
      <c r="M363" s="57"/>
    </row>
    <row r="364" spans="1:13">
      <c r="A364" s="48"/>
      <c r="B364" s="48"/>
      <c r="M364" s="57"/>
    </row>
    <row r="365" spans="1:13">
      <c r="A365" s="48"/>
      <c r="B365" s="48"/>
      <c r="M365" s="57"/>
    </row>
    <row r="366" spans="1:13">
      <c r="A366" s="48"/>
      <c r="B366" s="48"/>
      <c r="M366" s="57"/>
    </row>
    <row r="367" spans="1:13">
      <c r="A367" s="48"/>
      <c r="B367" s="48"/>
      <c r="M367" s="57"/>
    </row>
    <row r="368" spans="1:13">
      <c r="A368" s="48"/>
      <c r="B368" s="48"/>
      <c r="M368" s="57"/>
    </row>
    <row r="369" spans="1:13">
      <c r="A369" s="48"/>
      <c r="B369" s="48"/>
      <c r="M369" s="57"/>
    </row>
    <row r="370" spans="1:13">
      <c r="A370" s="48"/>
      <c r="B370" s="48"/>
      <c r="M370" s="57"/>
    </row>
    <row r="371" spans="1:13">
      <c r="A371" s="48"/>
      <c r="B371" s="48"/>
      <c r="M371" s="57"/>
    </row>
    <row r="372" spans="1:13">
      <c r="A372" s="48"/>
      <c r="B372" s="48"/>
      <c r="M372" s="57"/>
    </row>
    <row r="373" spans="1:13">
      <c r="A373" s="48"/>
      <c r="B373" s="48"/>
      <c r="M373" s="57"/>
    </row>
    <row r="374" spans="1:13">
      <c r="A374" s="48"/>
      <c r="B374" s="48"/>
      <c r="M374" s="57"/>
    </row>
    <row r="375" spans="1:13">
      <c r="A375" s="48"/>
      <c r="B375" s="48"/>
      <c r="M375" s="57"/>
    </row>
    <row r="376" spans="1:13">
      <c r="A376" s="48"/>
      <c r="B376" s="48"/>
      <c r="M376" s="57"/>
    </row>
    <row r="377" spans="1:13">
      <c r="A377" s="48"/>
      <c r="B377" s="48"/>
      <c r="M377" s="57"/>
    </row>
    <row r="378" spans="1:13">
      <c r="A378" s="48"/>
      <c r="B378" s="48"/>
      <c r="M378" s="57"/>
    </row>
    <row r="379" spans="1:13">
      <c r="A379" s="48"/>
      <c r="B379" s="48"/>
      <c r="M379" s="57"/>
    </row>
    <row r="380" spans="1:13">
      <c r="A380" s="48"/>
      <c r="B380" s="48"/>
      <c r="M380" s="57"/>
    </row>
    <row r="381" spans="1:13">
      <c r="A381" s="48"/>
      <c r="B381" s="48"/>
      <c r="M381" s="57"/>
    </row>
    <row r="382" spans="1:13">
      <c r="A382" s="48"/>
      <c r="B382" s="48"/>
      <c r="M382" s="57"/>
    </row>
    <row r="383" spans="1:13">
      <c r="A383" s="48"/>
      <c r="B383" s="48"/>
      <c r="M383" s="57"/>
    </row>
    <row r="384" spans="1:13">
      <c r="A384" s="48"/>
      <c r="B384" s="48"/>
      <c r="M384" s="57"/>
    </row>
    <row r="385" spans="1:13">
      <c r="A385" s="48"/>
      <c r="B385" s="48"/>
      <c r="M385" s="57"/>
    </row>
    <row r="386" spans="1:13">
      <c r="A386" s="48"/>
      <c r="B386" s="48"/>
      <c r="M386" s="57"/>
    </row>
    <row r="387" spans="1:13">
      <c r="A387" s="48"/>
      <c r="B387" s="48"/>
      <c r="M387" s="57"/>
    </row>
    <row r="388" spans="1:13">
      <c r="A388" s="48"/>
      <c r="B388" s="48"/>
      <c r="M388" s="57"/>
    </row>
    <row r="389" spans="1:13">
      <c r="A389" s="48"/>
      <c r="B389" s="48"/>
      <c r="M389" s="57"/>
    </row>
    <row r="390" spans="1:13">
      <c r="A390" s="48"/>
      <c r="B390" s="48"/>
      <c r="M390" s="57"/>
    </row>
    <row r="391" spans="1:13">
      <c r="A391" s="48"/>
      <c r="B391" s="48"/>
      <c r="M391" s="57"/>
    </row>
    <row r="392" spans="1:13">
      <c r="A392" s="48"/>
      <c r="B392" s="48"/>
      <c r="M392" s="57"/>
    </row>
    <row r="393" spans="1:13">
      <c r="A393" s="48"/>
      <c r="B393" s="48"/>
      <c r="M393" s="57"/>
    </row>
    <row r="394" spans="1:13">
      <c r="A394" s="48"/>
      <c r="B394" s="48"/>
      <c r="M394" s="57"/>
    </row>
    <row r="395" spans="1:13">
      <c r="A395" s="48"/>
      <c r="B395" s="48"/>
      <c r="M395" s="57"/>
    </row>
    <row r="396" spans="1:13">
      <c r="A396" s="48"/>
      <c r="B396" s="48"/>
      <c r="M396" s="57"/>
    </row>
    <row r="397" spans="1:13">
      <c r="A397" s="48"/>
      <c r="B397" s="48"/>
      <c r="M397" s="57"/>
    </row>
    <row r="398" spans="1:13">
      <c r="A398" s="48"/>
      <c r="B398" s="48"/>
      <c r="M398" s="57"/>
    </row>
    <row r="399" spans="1:13">
      <c r="A399" s="48"/>
      <c r="B399" s="48"/>
      <c r="M399" s="57"/>
    </row>
    <row r="400" spans="1:13">
      <c r="A400" s="48"/>
      <c r="B400" s="48"/>
      <c r="M400" s="57"/>
    </row>
    <row r="401" spans="1:13">
      <c r="A401" s="48"/>
      <c r="B401" s="48"/>
      <c r="M401" s="57"/>
    </row>
    <row r="402" spans="1:13">
      <c r="A402" s="48"/>
      <c r="B402" s="48"/>
      <c r="M402" s="57"/>
    </row>
    <row r="403" spans="1:13">
      <c r="A403" s="48"/>
      <c r="B403" s="48"/>
      <c r="M403" s="57"/>
    </row>
    <row r="404" spans="1:13">
      <c r="A404" s="48"/>
      <c r="B404" s="48"/>
      <c r="M404" s="57"/>
    </row>
    <row r="405" spans="1:13">
      <c r="A405" s="48"/>
      <c r="B405" s="48"/>
      <c r="M405" s="57"/>
    </row>
    <row r="406" spans="1:13">
      <c r="A406" s="48"/>
      <c r="B406" s="48"/>
      <c r="M406" s="57"/>
    </row>
    <row r="407" spans="1:13">
      <c r="A407" s="48"/>
      <c r="B407" s="48"/>
      <c r="M407" s="57"/>
    </row>
    <row r="408" spans="1:13">
      <c r="A408" s="48"/>
      <c r="B408" s="48"/>
      <c r="M408" s="57"/>
    </row>
    <row r="409" spans="1:13">
      <c r="A409" s="48"/>
      <c r="B409" s="48"/>
      <c r="M409" s="57"/>
    </row>
    <row r="410" spans="1:13">
      <c r="A410" s="48"/>
      <c r="B410" s="48"/>
      <c r="M410" s="57"/>
    </row>
    <row r="411" spans="1:13">
      <c r="A411" s="48"/>
      <c r="B411" s="48"/>
      <c r="M411" s="57"/>
    </row>
    <row r="412" spans="1:13">
      <c r="A412" s="48"/>
      <c r="B412" s="48"/>
      <c r="M412" s="57"/>
    </row>
    <row r="413" spans="1:13">
      <c r="A413" s="48"/>
      <c r="B413" s="48"/>
      <c r="M413" s="57"/>
    </row>
    <row r="414" spans="1:13">
      <c r="A414" s="48"/>
      <c r="B414" s="48"/>
      <c r="M414" s="57"/>
    </row>
    <row r="415" spans="1:13">
      <c r="A415" s="48"/>
      <c r="B415" s="48"/>
      <c r="M415" s="57"/>
    </row>
    <row r="416" spans="1:13">
      <c r="A416" s="48"/>
      <c r="B416" s="48"/>
      <c r="M416" s="57"/>
    </row>
    <row r="417" spans="1:13">
      <c r="A417" s="48"/>
      <c r="B417" s="48"/>
      <c r="M417" s="57"/>
    </row>
    <row r="418" spans="1:13">
      <c r="A418" s="48"/>
      <c r="B418" s="48"/>
      <c r="M418" s="57"/>
    </row>
    <row r="419" spans="1:13">
      <c r="A419" s="48"/>
      <c r="B419" s="48"/>
      <c r="M419" s="57"/>
    </row>
    <row r="420" spans="1:13">
      <c r="A420" s="48"/>
      <c r="B420" s="48"/>
      <c r="M420" s="57"/>
    </row>
    <row r="421" spans="1:13">
      <c r="A421" s="48"/>
      <c r="B421" s="48"/>
      <c r="M421" s="57"/>
    </row>
    <row r="422" spans="1:13">
      <c r="A422" s="48"/>
      <c r="B422" s="48"/>
      <c r="M422" s="57"/>
    </row>
    <row r="423" spans="1:13">
      <c r="A423" s="48"/>
      <c r="B423" s="48"/>
      <c r="M423" s="57"/>
    </row>
    <row r="424" spans="1:13">
      <c r="A424" s="48"/>
      <c r="B424" s="48"/>
      <c r="M424" s="57"/>
    </row>
    <row r="425" spans="1:13">
      <c r="A425" s="48"/>
      <c r="B425" s="48"/>
      <c r="M425" s="57"/>
    </row>
    <row r="426" spans="1:13">
      <c r="A426" s="48"/>
      <c r="B426" s="48"/>
      <c r="M426" s="57"/>
    </row>
    <row r="427" spans="1:13">
      <c r="A427" s="48"/>
      <c r="B427" s="48"/>
      <c r="M427" s="57"/>
    </row>
    <row r="428" spans="1:13">
      <c r="A428" s="48"/>
      <c r="B428" s="48"/>
      <c r="M428" s="57"/>
    </row>
    <row r="429" spans="1:13">
      <c r="A429" s="48"/>
      <c r="B429" s="48"/>
      <c r="M429" s="57"/>
    </row>
    <row r="430" spans="1:13">
      <c r="A430" s="48"/>
      <c r="B430" s="48"/>
      <c r="M430" s="57"/>
    </row>
    <row r="431" spans="1:13">
      <c r="A431" s="48"/>
      <c r="B431" s="48"/>
      <c r="M431" s="57"/>
    </row>
    <row r="432" spans="1:13">
      <c r="A432" s="48"/>
      <c r="B432" s="48"/>
      <c r="M432" s="57"/>
    </row>
    <row r="433" spans="1:13">
      <c r="A433" s="48"/>
      <c r="B433" s="48"/>
      <c r="M433" s="57"/>
    </row>
    <row r="434" spans="1:13">
      <c r="A434" s="48"/>
      <c r="B434" s="48"/>
      <c r="M434" s="57"/>
    </row>
    <row r="435" spans="1:13">
      <c r="A435" s="48"/>
      <c r="B435" s="48"/>
      <c r="M435" s="57"/>
    </row>
    <row r="436" spans="1:13">
      <c r="A436" s="48"/>
      <c r="B436" s="48"/>
      <c r="M436" s="57"/>
    </row>
    <row r="437" spans="1:13">
      <c r="A437" s="48"/>
      <c r="B437" s="48"/>
      <c r="M437" s="57"/>
    </row>
    <row r="438" spans="1:13">
      <c r="A438" s="48"/>
      <c r="B438" s="48"/>
      <c r="M438" s="57"/>
    </row>
    <row r="439" spans="1:13">
      <c r="A439" s="48"/>
      <c r="B439" s="48"/>
      <c r="M439" s="57"/>
    </row>
    <row r="440" spans="1:13">
      <c r="A440" s="48"/>
      <c r="B440" s="48"/>
      <c r="M440" s="57"/>
    </row>
    <row r="441" spans="1:13">
      <c r="A441" s="48"/>
      <c r="B441" s="48"/>
      <c r="M441" s="57"/>
    </row>
    <row r="442" spans="1:13">
      <c r="A442" s="48"/>
      <c r="B442" s="48"/>
      <c r="M442" s="57"/>
    </row>
    <row r="443" spans="1:13">
      <c r="A443" s="48"/>
      <c r="B443" s="48"/>
      <c r="M443" s="57"/>
    </row>
    <row r="444" spans="1:13">
      <c r="A444" s="48"/>
      <c r="B444" s="48"/>
      <c r="M444" s="57"/>
    </row>
    <row r="445" spans="1:13">
      <c r="A445" s="48"/>
      <c r="B445" s="48"/>
      <c r="M445" s="57"/>
    </row>
    <row r="446" spans="1:13">
      <c r="A446" s="48"/>
      <c r="B446" s="48"/>
      <c r="M446" s="57"/>
    </row>
    <row r="447" spans="1:13">
      <c r="A447" s="48"/>
      <c r="B447" s="48"/>
      <c r="M447" s="57"/>
    </row>
    <row r="448" spans="1:13">
      <c r="A448" s="48"/>
      <c r="B448" s="48"/>
      <c r="M448" s="57"/>
    </row>
    <row r="449" spans="1:13">
      <c r="A449" s="48"/>
      <c r="B449" s="48"/>
      <c r="M449" s="57"/>
    </row>
    <row r="450" spans="1:13">
      <c r="A450" s="48"/>
      <c r="B450" s="48"/>
      <c r="M450" s="57"/>
    </row>
    <row r="451" spans="1:13">
      <c r="A451" s="48"/>
      <c r="B451" s="48"/>
      <c r="M451" s="57"/>
    </row>
    <row r="452" spans="1:13">
      <c r="A452" s="48"/>
      <c r="B452" s="48"/>
      <c r="M452" s="57"/>
    </row>
    <row r="453" spans="1:13">
      <c r="A453" s="48"/>
      <c r="B453" s="48"/>
      <c r="M453" s="57"/>
    </row>
    <row r="454" spans="1:13">
      <c r="A454" s="48"/>
      <c r="B454" s="48"/>
      <c r="M454" s="57"/>
    </row>
    <row r="455" spans="1:13">
      <c r="A455" s="48"/>
      <c r="B455" s="48"/>
      <c r="M455" s="57"/>
    </row>
    <row r="456" spans="1:13">
      <c r="A456" s="48"/>
      <c r="B456" s="48"/>
      <c r="M456" s="57"/>
    </row>
    <row r="457" spans="1:13">
      <c r="A457" s="48"/>
      <c r="B457" s="48"/>
      <c r="M457" s="57"/>
    </row>
    <row r="458" spans="1:13">
      <c r="A458" s="48"/>
      <c r="B458" s="48"/>
      <c r="M458" s="57"/>
    </row>
    <row r="459" spans="1:13">
      <c r="A459" s="48"/>
      <c r="B459" s="48"/>
      <c r="M459" s="57"/>
    </row>
    <row r="460" spans="1:13">
      <c r="A460" s="48"/>
      <c r="B460" s="48"/>
      <c r="M460" s="57"/>
    </row>
    <row r="461" spans="1:13">
      <c r="A461" s="48"/>
      <c r="B461" s="48"/>
      <c r="M461" s="57"/>
    </row>
    <row r="462" spans="1:13">
      <c r="A462" s="48"/>
      <c r="B462" s="48"/>
      <c r="M462" s="57"/>
    </row>
    <row r="463" spans="1:13">
      <c r="A463" s="48"/>
      <c r="B463" s="48"/>
      <c r="M463" s="57"/>
    </row>
    <row r="464" spans="1:13">
      <c r="A464" s="48"/>
      <c r="B464" s="48"/>
      <c r="M464" s="57"/>
    </row>
    <row r="465" spans="1:13">
      <c r="A465" s="48"/>
      <c r="B465" s="48"/>
      <c r="M465" s="57"/>
    </row>
    <row r="466" spans="1:13">
      <c r="A466" s="48"/>
      <c r="B466" s="48"/>
      <c r="M466" s="57"/>
    </row>
    <row r="467" spans="1:13">
      <c r="A467" s="48"/>
      <c r="B467" s="48"/>
      <c r="M467" s="57"/>
    </row>
    <row r="468" spans="1:13">
      <c r="A468" s="48"/>
      <c r="B468" s="48"/>
      <c r="M468" s="57"/>
    </row>
    <row r="469" spans="1:13">
      <c r="A469" s="48"/>
      <c r="B469" s="48"/>
      <c r="M469" s="57"/>
    </row>
    <row r="470" spans="1:13">
      <c r="A470" s="48"/>
      <c r="B470" s="48"/>
      <c r="M470" s="57"/>
    </row>
    <row r="471" spans="1:13">
      <c r="A471" s="48"/>
      <c r="B471" s="48"/>
      <c r="M471" s="57"/>
    </row>
    <row r="472" spans="1:13">
      <c r="A472" s="48"/>
      <c r="B472" s="48"/>
      <c r="M472" s="57"/>
    </row>
    <row r="473" spans="1:13">
      <c r="A473" s="48"/>
      <c r="B473" s="48"/>
      <c r="M473" s="57"/>
    </row>
    <row r="474" spans="1:13">
      <c r="A474" s="48"/>
      <c r="B474" s="48"/>
      <c r="M474" s="57"/>
    </row>
    <row r="475" spans="1:13">
      <c r="A475" s="48"/>
      <c r="B475" s="48"/>
      <c r="M475" s="57"/>
    </row>
    <row r="476" spans="1:13">
      <c r="A476" s="48"/>
      <c r="B476" s="48"/>
      <c r="M476" s="57"/>
    </row>
    <row r="477" spans="1:13">
      <c r="A477" s="48"/>
      <c r="B477" s="48"/>
      <c r="M477" s="57"/>
    </row>
    <row r="478" spans="1:13">
      <c r="A478" s="48"/>
      <c r="B478" s="48"/>
      <c r="M478" s="57"/>
    </row>
    <row r="479" spans="1:13">
      <c r="A479" s="48"/>
      <c r="B479" s="48"/>
      <c r="M479" s="57"/>
    </row>
    <row r="480" spans="1:13">
      <c r="A480" s="48"/>
      <c r="B480" s="48"/>
      <c r="M480" s="57"/>
    </row>
    <row r="481" spans="1:13">
      <c r="A481" s="48"/>
      <c r="B481" s="48"/>
      <c r="M481" s="57"/>
    </row>
    <row r="482" spans="1:13">
      <c r="A482" s="48"/>
      <c r="B482" s="48"/>
      <c r="M482" s="57"/>
    </row>
    <row r="483" spans="1:13">
      <c r="A483" s="48"/>
      <c r="B483" s="48"/>
      <c r="M483" s="57"/>
    </row>
    <row r="484" spans="1:13">
      <c r="A484" s="48"/>
      <c r="B484" s="48"/>
      <c r="M484" s="57"/>
    </row>
    <row r="485" spans="1:13">
      <c r="A485" s="48"/>
      <c r="B485" s="48"/>
      <c r="M485" s="57"/>
    </row>
    <row r="486" spans="1:13">
      <c r="A486" s="48"/>
      <c r="B486" s="48"/>
      <c r="M486" s="57"/>
    </row>
    <row r="487" spans="1:13">
      <c r="A487" s="48"/>
      <c r="B487" s="48"/>
      <c r="M487" s="57"/>
    </row>
    <row r="488" spans="1:13">
      <c r="A488" s="48"/>
      <c r="B488" s="48"/>
      <c r="M488" s="57"/>
    </row>
    <row r="489" spans="1:13">
      <c r="A489" s="48"/>
      <c r="B489" s="48"/>
      <c r="M489" s="57"/>
    </row>
    <row r="490" spans="1:13">
      <c r="A490" s="48"/>
      <c r="B490" s="48"/>
      <c r="M490" s="57"/>
    </row>
    <row r="491" spans="1:13">
      <c r="A491" s="48"/>
      <c r="B491" s="48"/>
      <c r="M491" s="57"/>
    </row>
    <row r="492" spans="1:13">
      <c r="A492" s="48"/>
      <c r="B492" s="48"/>
      <c r="M492" s="57"/>
    </row>
    <row r="493" spans="1:13">
      <c r="A493" s="48"/>
      <c r="B493" s="48"/>
      <c r="M493" s="57"/>
    </row>
    <row r="494" spans="1:13">
      <c r="A494" s="48"/>
      <c r="B494" s="48"/>
      <c r="M494" s="57"/>
    </row>
    <row r="495" spans="1:13">
      <c r="A495" s="48"/>
      <c r="B495" s="48"/>
      <c r="M495" s="57"/>
    </row>
    <row r="496" spans="1:13">
      <c r="A496" s="48"/>
      <c r="B496" s="48"/>
      <c r="M496" s="57"/>
    </row>
    <row r="497" spans="1:13">
      <c r="A497" s="48"/>
      <c r="B497" s="48"/>
      <c r="M497" s="57"/>
    </row>
    <row r="498" spans="1:13">
      <c r="A498" s="48"/>
      <c r="B498" s="48"/>
      <c r="M498" s="57"/>
    </row>
    <row r="499" spans="1:13">
      <c r="A499" s="48"/>
      <c r="B499" s="48"/>
      <c r="M499" s="57"/>
    </row>
    <row r="500" spans="1:13">
      <c r="A500" s="48"/>
      <c r="B500" s="48"/>
      <c r="M500" s="57"/>
    </row>
    <row r="501" spans="1:13">
      <c r="A501" s="48"/>
      <c r="B501" s="48"/>
      <c r="M501" s="57"/>
    </row>
    <row r="502" spans="1:13">
      <c r="A502" s="48"/>
      <c r="B502" s="48"/>
      <c r="M502" s="57"/>
    </row>
    <row r="503" spans="1:13">
      <c r="A503" s="48"/>
      <c r="B503" s="48"/>
      <c r="M503" s="57"/>
    </row>
    <row r="504" spans="1:13">
      <c r="A504" s="48"/>
      <c r="B504" s="48"/>
      <c r="M504" s="57"/>
    </row>
    <row r="505" spans="1:13">
      <c r="A505" s="48"/>
      <c r="B505" s="48"/>
      <c r="M505" s="57"/>
    </row>
    <row r="506" spans="1:13">
      <c r="A506" s="48"/>
      <c r="B506" s="48"/>
      <c r="M506" s="57"/>
    </row>
    <row r="507" spans="1:13">
      <c r="A507" s="48"/>
      <c r="B507" s="48"/>
      <c r="M507" s="57"/>
    </row>
  </sheetData>
  <mergeCells count="1">
    <mergeCell ref="B38:H38"/>
  </mergeCells>
  <pageMargins left="0.70866141732283472" right="0.70866141732283472" top="0.74803149606299213" bottom="0.74803149606299213" header="0.31496062992125984" footer="0.31496062992125984"/>
  <pageSetup scale="56" orientation="landscape" r:id="rId1"/>
  <colBreaks count="1" manualBreakCount="1">
    <brk id="13" max="1048575" man="1"/>
  </colBreaks>
  <ignoredErrors>
    <ignoredError sqref="B13 B16 B20 B26:B27 B29:B3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183"/>
  <sheetViews>
    <sheetView zoomScale="60" zoomScaleNormal="60" workbookViewId="0">
      <pane xSplit="2" ySplit="9" topLeftCell="C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8"/>
  <cols>
    <col min="1" max="1" width="60.59765625" style="462" customWidth="1"/>
    <col min="2" max="2" width="10.59765625" style="482" customWidth="1"/>
    <col min="3" max="3" width="17.59765625" style="462" customWidth="1"/>
    <col min="4" max="4" width="19.59765625" style="462" customWidth="1"/>
    <col min="5" max="6" width="21.59765625" style="462" customWidth="1"/>
    <col min="7" max="15" width="10.59765625" style="436"/>
    <col min="16" max="16384" width="10.59765625" style="462"/>
  </cols>
  <sheetData>
    <row r="1" spans="1:15" s="436" customFormat="1">
      <c r="A1" s="431" t="s">
        <v>686</v>
      </c>
      <c r="B1" s="432"/>
      <c r="C1" s="433"/>
      <c r="D1" s="434"/>
      <c r="E1" s="435"/>
    </row>
    <row r="2" spans="1:15" s="436" customFormat="1">
      <c r="A2" s="437" t="s">
        <v>847</v>
      </c>
      <c r="B2" s="438"/>
      <c r="C2" s="439"/>
      <c r="D2" s="440"/>
      <c r="E2" s="441"/>
    </row>
    <row r="3" spans="1:15" s="436" customFormat="1">
      <c r="B3" s="432"/>
      <c r="C3" s="433"/>
      <c r="D3" s="442"/>
      <c r="E3" s="441"/>
    </row>
    <row r="4" spans="1:15" s="436" customFormat="1">
      <c r="A4" s="434"/>
      <c r="B4" s="443"/>
      <c r="C4" s="444"/>
      <c r="D4" s="442"/>
    </row>
    <row r="5" spans="1:15" s="436" customFormat="1">
      <c r="A5" s="557" t="str">
        <f>+Title!B14</f>
        <v>Telelink Business Services Group AD</v>
      </c>
      <c r="B5" s="434"/>
      <c r="C5" s="445"/>
      <c r="D5" s="445"/>
      <c r="E5" s="446"/>
      <c r="F5" s="447"/>
    </row>
    <row r="6" spans="1:15" s="436" customFormat="1">
      <c r="A6" s="557">
        <f>+Title!B16</f>
        <v>205744019</v>
      </c>
      <c r="B6" s="448"/>
      <c r="E6" s="446"/>
      <c r="F6" s="449"/>
    </row>
    <row r="7" spans="1:15" s="436" customFormat="1">
      <c r="A7" s="556">
        <f>+Title!B10</f>
        <v>44834</v>
      </c>
      <c r="B7" s="448"/>
      <c r="E7" s="450"/>
      <c r="F7" s="451" t="s">
        <v>844</v>
      </c>
    </row>
    <row r="8" spans="1:15" s="455" customFormat="1" ht="69.599999999999994">
      <c r="A8" s="452" t="s">
        <v>687</v>
      </c>
      <c r="B8" s="453" t="s">
        <v>688</v>
      </c>
      <c r="C8" s="452" t="s">
        <v>689</v>
      </c>
      <c r="D8" s="452" t="s">
        <v>690</v>
      </c>
      <c r="E8" s="452" t="s">
        <v>691</v>
      </c>
      <c r="F8" s="452" t="s">
        <v>692</v>
      </c>
      <c r="G8" s="454"/>
      <c r="H8" s="454"/>
      <c r="I8" s="454"/>
      <c r="J8" s="454"/>
      <c r="K8" s="454"/>
      <c r="L8" s="454"/>
      <c r="M8" s="454"/>
      <c r="N8" s="454"/>
      <c r="O8" s="454"/>
    </row>
    <row r="9" spans="1:15" s="455" customFormat="1">
      <c r="A9" s="456" t="s">
        <v>1</v>
      </c>
      <c r="B9" s="457" t="s">
        <v>2</v>
      </c>
      <c r="C9" s="456">
        <v>1</v>
      </c>
      <c r="D9" s="456">
        <v>2</v>
      </c>
      <c r="E9" s="456">
        <v>3</v>
      </c>
      <c r="F9" s="456">
        <v>4</v>
      </c>
      <c r="G9" s="458"/>
      <c r="H9" s="458"/>
      <c r="I9" s="458"/>
      <c r="J9" s="458"/>
      <c r="K9" s="458"/>
      <c r="L9" s="458"/>
      <c r="M9" s="458"/>
      <c r="N9" s="458"/>
      <c r="O9" s="458"/>
    </row>
    <row r="10" spans="1:15">
      <c r="A10" s="459" t="s">
        <v>693</v>
      </c>
      <c r="B10" s="460"/>
      <c r="C10" s="461"/>
      <c r="D10" s="461"/>
      <c r="E10" s="461"/>
      <c r="F10" s="461"/>
    </row>
    <row r="11" spans="1:15">
      <c r="A11" s="463" t="s">
        <v>694</v>
      </c>
      <c r="B11" s="453"/>
      <c r="C11" s="461"/>
      <c r="D11" s="461"/>
      <c r="E11" s="461"/>
      <c r="F11" s="461"/>
    </row>
    <row r="12" spans="1:15">
      <c r="A12" s="572"/>
      <c r="B12" s="573"/>
      <c r="C12" s="72"/>
      <c r="D12" s="72"/>
      <c r="E12" s="72"/>
      <c r="F12" s="574">
        <f>C12-E12</f>
        <v>0</v>
      </c>
    </row>
    <row r="13" spans="1:15">
      <c r="A13" s="572">
        <v>2</v>
      </c>
      <c r="B13" s="573"/>
      <c r="C13" s="72"/>
      <c r="D13" s="72"/>
      <c r="E13" s="72"/>
      <c r="F13" s="574">
        <f t="shared" ref="F13:F26" si="0">C13-E13</f>
        <v>0</v>
      </c>
    </row>
    <row r="14" spans="1:15">
      <c r="A14" s="572">
        <v>3</v>
      </c>
      <c r="B14" s="573"/>
      <c r="C14" s="72"/>
      <c r="D14" s="72"/>
      <c r="E14" s="72"/>
      <c r="F14" s="574">
        <f t="shared" si="0"/>
        <v>0</v>
      </c>
    </row>
    <row r="15" spans="1:15">
      <c r="A15" s="572">
        <v>4</v>
      </c>
      <c r="B15" s="573"/>
      <c r="C15" s="72"/>
      <c r="D15" s="72"/>
      <c r="E15" s="72"/>
      <c r="F15" s="574">
        <f t="shared" si="0"/>
        <v>0</v>
      </c>
    </row>
    <row r="16" spans="1:15">
      <c r="A16" s="572">
        <v>5</v>
      </c>
      <c r="B16" s="573"/>
      <c r="C16" s="72"/>
      <c r="D16" s="72"/>
      <c r="E16" s="72"/>
      <c r="F16" s="574">
        <f t="shared" si="0"/>
        <v>0</v>
      </c>
    </row>
    <row r="17" spans="1:6">
      <c r="A17" s="572">
        <v>6</v>
      </c>
      <c r="B17" s="573"/>
      <c r="C17" s="72"/>
      <c r="D17" s="72"/>
      <c r="E17" s="72"/>
      <c r="F17" s="574">
        <f t="shared" si="0"/>
        <v>0</v>
      </c>
    </row>
    <row r="18" spans="1:6">
      <c r="A18" s="572">
        <v>7</v>
      </c>
      <c r="B18" s="573"/>
      <c r="C18" s="72"/>
      <c r="D18" s="72"/>
      <c r="E18" s="72"/>
      <c r="F18" s="574">
        <f t="shared" si="0"/>
        <v>0</v>
      </c>
    </row>
    <row r="19" spans="1:6">
      <c r="A19" s="572">
        <v>8</v>
      </c>
      <c r="B19" s="573"/>
      <c r="C19" s="72"/>
      <c r="D19" s="72"/>
      <c r="E19" s="72"/>
      <c r="F19" s="574">
        <f t="shared" si="0"/>
        <v>0</v>
      </c>
    </row>
    <row r="20" spans="1:6">
      <c r="A20" s="572">
        <v>9</v>
      </c>
      <c r="B20" s="573"/>
      <c r="C20" s="72"/>
      <c r="D20" s="72"/>
      <c r="E20" s="72"/>
      <c r="F20" s="574">
        <f t="shared" si="0"/>
        <v>0</v>
      </c>
    </row>
    <row r="21" spans="1:6">
      <c r="A21" s="572">
        <v>10</v>
      </c>
      <c r="B21" s="573"/>
      <c r="C21" s="72"/>
      <c r="D21" s="72"/>
      <c r="E21" s="72"/>
      <c r="F21" s="574">
        <f t="shared" si="0"/>
        <v>0</v>
      </c>
    </row>
    <row r="22" spans="1:6">
      <c r="A22" s="572">
        <v>11</v>
      </c>
      <c r="B22" s="573"/>
      <c r="C22" s="72"/>
      <c r="D22" s="72"/>
      <c r="E22" s="72"/>
      <c r="F22" s="574">
        <f t="shared" si="0"/>
        <v>0</v>
      </c>
    </row>
    <row r="23" spans="1:6">
      <c r="A23" s="572">
        <v>12</v>
      </c>
      <c r="B23" s="573"/>
      <c r="C23" s="72"/>
      <c r="D23" s="72"/>
      <c r="E23" s="72"/>
      <c r="F23" s="574">
        <f t="shared" si="0"/>
        <v>0</v>
      </c>
    </row>
    <row r="24" spans="1:6">
      <c r="A24" s="572">
        <v>13</v>
      </c>
      <c r="B24" s="573"/>
      <c r="C24" s="72"/>
      <c r="D24" s="72"/>
      <c r="E24" s="72"/>
      <c r="F24" s="574">
        <f t="shared" si="0"/>
        <v>0</v>
      </c>
    </row>
    <row r="25" spans="1:6">
      <c r="A25" s="572">
        <v>14</v>
      </c>
      <c r="B25" s="573"/>
      <c r="C25" s="72"/>
      <c r="D25" s="72"/>
      <c r="E25" s="72"/>
      <c r="F25" s="574">
        <f t="shared" si="0"/>
        <v>0</v>
      </c>
    </row>
    <row r="26" spans="1:6">
      <c r="A26" s="572">
        <v>15</v>
      </c>
      <c r="B26" s="573"/>
      <c r="C26" s="72"/>
      <c r="D26" s="72"/>
      <c r="E26" s="72"/>
      <c r="F26" s="574">
        <f t="shared" si="0"/>
        <v>0</v>
      </c>
    </row>
    <row r="27" spans="1:6">
      <c r="A27" s="467" t="s">
        <v>695</v>
      </c>
      <c r="B27" s="468" t="s">
        <v>239</v>
      </c>
      <c r="C27" s="469">
        <f>SUM(C12:C26)</f>
        <v>0</v>
      </c>
      <c r="D27" s="469">
        <f>SUM(D12:D26)</f>
        <v>0</v>
      </c>
      <c r="E27" s="469">
        <f>SUM(E12:E26)</f>
        <v>0</v>
      </c>
      <c r="F27" s="469">
        <f>SUM(F12:F26)</f>
        <v>0</v>
      </c>
    </row>
    <row r="28" spans="1:6">
      <c r="A28" s="463" t="s">
        <v>696</v>
      </c>
      <c r="B28" s="468"/>
    </row>
    <row r="29" spans="1:6">
      <c r="A29" s="464">
        <v>1</v>
      </c>
      <c r="B29" s="465"/>
      <c r="C29" s="466"/>
      <c r="D29" s="466"/>
      <c r="E29" s="466"/>
      <c r="F29" s="574">
        <f>C29-E29</f>
        <v>0</v>
      </c>
    </row>
    <row r="30" spans="1:6">
      <c r="A30" s="464">
        <v>2</v>
      </c>
      <c r="B30" s="465"/>
      <c r="C30" s="466"/>
      <c r="D30" s="466"/>
      <c r="E30" s="466"/>
      <c r="F30" s="574">
        <f t="shared" ref="F30:F43" si="1">C30-E30</f>
        <v>0</v>
      </c>
    </row>
    <row r="31" spans="1:6">
      <c r="A31" s="464">
        <v>3</v>
      </c>
      <c r="B31" s="465"/>
      <c r="C31" s="466"/>
      <c r="D31" s="466"/>
      <c r="E31" s="466"/>
      <c r="F31" s="574">
        <f t="shared" si="1"/>
        <v>0</v>
      </c>
    </row>
    <row r="32" spans="1:6">
      <c r="A32" s="464">
        <v>4</v>
      </c>
      <c r="B32" s="465"/>
      <c r="C32" s="466"/>
      <c r="D32" s="466"/>
      <c r="E32" s="466"/>
      <c r="F32" s="574">
        <f t="shared" si="1"/>
        <v>0</v>
      </c>
    </row>
    <row r="33" spans="1:6">
      <c r="A33" s="464">
        <v>5</v>
      </c>
      <c r="B33" s="465"/>
      <c r="C33" s="466"/>
      <c r="D33" s="466"/>
      <c r="E33" s="466"/>
      <c r="F33" s="574">
        <f t="shared" si="1"/>
        <v>0</v>
      </c>
    </row>
    <row r="34" spans="1:6">
      <c r="A34" s="464">
        <v>6</v>
      </c>
      <c r="B34" s="465"/>
      <c r="C34" s="466"/>
      <c r="D34" s="466"/>
      <c r="E34" s="466"/>
      <c r="F34" s="574">
        <f t="shared" si="1"/>
        <v>0</v>
      </c>
    </row>
    <row r="35" spans="1:6">
      <c r="A35" s="464">
        <v>7</v>
      </c>
      <c r="B35" s="465"/>
      <c r="C35" s="466"/>
      <c r="D35" s="466"/>
      <c r="E35" s="466"/>
      <c r="F35" s="574">
        <f t="shared" si="1"/>
        <v>0</v>
      </c>
    </row>
    <row r="36" spans="1:6">
      <c r="A36" s="464">
        <v>8</v>
      </c>
      <c r="B36" s="465"/>
      <c r="C36" s="466"/>
      <c r="D36" s="466"/>
      <c r="E36" s="466"/>
      <c r="F36" s="574">
        <f t="shared" si="1"/>
        <v>0</v>
      </c>
    </row>
    <row r="37" spans="1:6">
      <c r="A37" s="464">
        <v>9</v>
      </c>
      <c r="B37" s="465"/>
      <c r="C37" s="466"/>
      <c r="D37" s="466"/>
      <c r="E37" s="466"/>
      <c r="F37" s="574">
        <f t="shared" si="1"/>
        <v>0</v>
      </c>
    </row>
    <row r="38" spans="1:6">
      <c r="A38" s="464">
        <v>10</v>
      </c>
      <c r="B38" s="465"/>
      <c r="C38" s="466"/>
      <c r="D38" s="466"/>
      <c r="E38" s="466"/>
      <c r="F38" s="574">
        <f t="shared" si="1"/>
        <v>0</v>
      </c>
    </row>
    <row r="39" spans="1:6">
      <c r="A39" s="464">
        <v>11</v>
      </c>
      <c r="B39" s="465"/>
      <c r="C39" s="466"/>
      <c r="D39" s="466"/>
      <c r="E39" s="466"/>
      <c r="F39" s="574">
        <f t="shared" si="1"/>
        <v>0</v>
      </c>
    </row>
    <row r="40" spans="1:6">
      <c r="A40" s="464">
        <v>12</v>
      </c>
      <c r="B40" s="465"/>
      <c r="C40" s="466"/>
      <c r="D40" s="466"/>
      <c r="E40" s="466"/>
      <c r="F40" s="574">
        <f t="shared" si="1"/>
        <v>0</v>
      </c>
    </row>
    <row r="41" spans="1:6">
      <c r="A41" s="464">
        <v>13</v>
      </c>
      <c r="B41" s="465"/>
      <c r="C41" s="466"/>
      <c r="D41" s="466"/>
      <c r="E41" s="466"/>
      <c r="F41" s="574">
        <f t="shared" si="1"/>
        <v>0</v>
      </c>
    </row>
    <row r="42" spans="1:6">
      <c r="A42" s="464">
        <v>14</v>
      </c>
      <c r="B42" s="465"/>
      <c r="C42" s="466"/>
      <c r="D42" s="466"/>
      <c r="E42" s="466"/>
      <c r="F42" s="574">
        <f t="shared" si="1"/>
        <v>0</v>
      </c>
    </row>
    <row r="43" spans="1:6">
      <c r="A43" s="464">
        <v>15</v>
      </c>
      <c r="B43" s="465"/>
      <c r="C43" s="466"/>
      <c r="D43" s="466"/>
      <c r="E43" s="466"/>
      <c r="F43" s="574">
        <f t="shared" si="1"/>
        <v>0</v>
      </c>
    </row>
    <row r="44" spans="1:6">
      <c r="A44" s="467" t="s">
        <v>697</v>
      </c>
      <c r="B44" s="468" t="s">
        <v>240</v>
      </c>
      <c r="C44" s="469">
        <f>SUM(C29:C43)</f>
        <v>0</v>
      </c>
      <c r="D44" s="469">
        <f>SUM(D29:D43)</f>
        <v>0</v>
      </c>
      <c r="E44" s="469">
        <f>SUM(E29:E43)</f>
        <v>0</v>
      </c>
      <c r="F44" s="469">
        <f>SUM(F29:F43)</f>
        <v>0</v>
      </c>
    </row>
    <row r="45" spans="1:6">
      <c r="A45" s="463" t="s">
        <v>698</v>
      </c>
      <c r="B45" s="471"/>
      <c r="C45" s="472"/>
      <c r="D45" s="461"/>
      <c r="E45" s="461"/>
      <c r="F45" s="461"/>
    </row>
    <row r="46" spans="1:6">
      <c r="A46" s="464" t="s">
        <v>849</v>
      </c>
      <c r="B46" s="465"/>
      <c r="C46" s="466"/>
      <c r="D46" s="466"/>
      <c r="E46" s="466"/>
      <c r="F46" s="574">
        <f>C46-E46</f>
        <v>0</v>
      </c>
    </row>
    <row r="47" spans="1:6">
      <c r="A47" s="464">
        <v>2</v>
      </c>
      <c r="B47" s="465"/>
      <c r="C47" s="466"/>
      <c r="D47" s="466"/>
      <c r="E47" s="466"/>
      <c r="F47" s="574">
        <f t="shared" ref="F47:F60" si="2">C47-E47</f>
        <v>0</v>
      </c>
    </row>
    <row r="48" spans="1:6">
      <c r="A48" s="464">
        <v>3</v>
      </c>
      <c r="B48" s="465"/>
      <c r="C48" s="466"/>
      <c r="D48" s="466"/>
      <c r="E48" s="466"/>
      <c r="F48" s="574">
        <f t="shared" si="2"/>
        <v>0</v>
      </c>
    </row>
    <row r="49" spans="1:6">
      <c r="A49" s="464">
        <v>4</v>
      </c>
      <c r="B49" s="465"/>
      <c r="C49" s="466"/>
      <c r="D49" s="466"/>
      <c r="E49" s="466"/>
      <c r="F49" s="574">
        <f t="shared" si="2"/>
        <v>0</v>
      </c>
    </row>
    <row r="50" spans="1:6">
      <c r="A50" s="464">
        <v>5</v>
      </c>
      <c r="B50" s="465"/>
      <c r="C50" s="466"/>
      <c r="D50" s="466"/>
      <c r="E50" s="466"/>
      <c r="F50" s="574">
        <f t="shared" si="2"/>
        <v>0</v>
      </c>
    </row>
    <row r="51" spans="1:6">
      <c r="A51" s="464">
        <v>6</v>
      </c>
      <c r="B51" s="465"/>
      <c r="C51" s="466"/>
      <c r="D51" s="466"/>
      <c r="E51" s="466"/>
      <c r="F51" s="574">
        <f t="shared" si="2"/>
        <v>0</v>
      </c>
    </row>
    <row r="52" spans="1:6">
      <c r="A52" s="464">
        <v>7</v>
      </c>
      <c r="B52" s="465"/>
      <c r="C52" s="466"/>
      <c r="D52" s="466"/>
      <c r="E52" s="466"/>
      <c r="F52" s="574">
        <f t="shared" si="2"/>
        <v>0</v>
      </c>
    </row>
    <row r="53" spans="1:6">
      <c r="A53" s="464">
        <v>8</v>
      </c>
      <c r="B53" s="465"/>
      <c r="C53" s="466"/>
      <c r="D53" s="466"/>
      <c r="E53" s="466"/>
      <c r="F53" s="574">
        <f t="shared" si="2"/>
        <v>0</v>
      </c>
    </row>
    <row r="54" spans="1:6">
      <c r="A54" s="464">
        <v>9</v>
      </c>
      <c r="B54" s="465"/>
      <c r="C54" s="466"/>
      <c r="D54" s="466"/>
      <c r="E54" s="466"/>
      <c r="F54" s="574">
        <f t="shared" si="2"/>
        <v>0</v>
      </c>
    </row>
    <row r="55" spans="1:6">
      <c r="A55" s="464">
        <v>10</v>
      </c>
      <c r="B55" s="465"/>
      <c r="C55" s="466"/>
      <c r="D55" s="466"/>
      <c r="E55" s="466"/>
      <c r="F55" s="574">
        <f t="shared" si="2"/>
        <v>0</v>
      </c>
    </row>
    <row r="56" spans="1:6">
      <c r="A56" s="464">
        <v>11</v>
      </c>
      <c r="B56" s="465"/>
      <c r="C56" s="466"/>
      <c r="D56" s="466"/>
      <c r="E56" s="466"/>
      <c r="F56" s="574">
        <f t="shared" si="2"/>
        <v>0</v>
      </c>
    </row>
    <row r="57" spans="1:6">
      <c r="A57" s="464">
        <v>12</v>
      </c>
      <c r="B57" s="465"/>
      <c r="C57" s="466"/>
      <c r="D57" s="466"/>
      <c r="E57" s="466"/>
      <c r="F57" s="574">
        <f t="shared" si="2"/>
        <v>0</v>
      </c>
    </row>
    <row r="58" spans="1:6">
      <c r="A58" s="464">
        <v>13</v>
      </c>
      <c r="B58" s="465"/>
      <c r="C58" s="466"/>
      <c r="D58" s="466"/>
      <c r="E58" s="466"/>
      <c r="F58" s="574">
        <f t="shared" si="2"/>
        <v>0</v>
      </c>
    </row>
    <row r="59" spans="1:6">
      <c r="A59" s="464">
        <v>14</v>
      </c>
      <c r="B59" s="465"/>
      <c r="C59" s="466"/>
      <c r="D59" s="466"/>
      <c r="E59" s="466"/>
      <c r="F59" s="574">
        <f t="shared" si="2"/>
        <v>0</v>
      </c>
    </row>
    <row r="60" spans="1:6">
      <c r="A60" s="464">
        <v>15</v>
      </c>
      <c r="B60" s="465"/>
      <c r="C60" s="466"/>
      <c r="D60" s="466"/>
      <c r="E60" s="466"/>
      <c r="F60" s="574">
        <f t="shared" si="2"/>
        <v>0</v>
      </c>
    </row>
    <row r="61" spans="1:6">
      <c r="A61" s="467" t="s">
        <v>700</v>
      </c>
      <c r="B61" s="468" t="s">
        <v>241</v>
      </c>
      <c r="C61" s="469">
        <f>SUM(C46:C60)</f>
        <v>0</v>
      </c>
      <c r="D61" s="469">
        <f>SUM(D46:D60)</f>
        <v>0</v>
      </c>
      <c r="E61" s="469">
        <f>SUM(E46:E60)</f>
        <v>0</v>
      </c>
      <c r="F61" s="469">
        <f>SUM(F46:F60)</f>
        <v>0</v>
      </c>
    </row>
    <row r="62" spans="1:6">
      <c r="A62" s="459" t="s">
        <v>699</v>
      </c>
      <c r="B62" s="468"/>
      <c r="C62" s="461"/>
      <c r="D62" s="461"/>
      <c r="E62" s="461"/>
      <c r="F62" s="461"/>
    </row>
    <row r="63" spans="1:6">
      <c r="A63" s="464" t="s">
        <v>850</v>
      </c>
      <c r="B63" s="465"/>
      <c r="C63" s="466"/>
      <c r="D63" s="466"/>
      <c r="E63" s="466"/>
      <c r="F63" s="574">
        <f>C63-E63</f>
        <v>0</v>
      </c>
    </row>
    <row r="64" spans="1:6">
      <c r="A64" s="464">
        <v>2</v>
      </c>
      <c r="B64" s="465"/>
      <c r="C64" s="466"/>
      <c r="D64" s="466"/>
      <c r="E64" s="466"/>
      <c r="F64" s="574">
        <f t="shared" ref="F64:F77" si="3">C64-E64</f>
        <v>0</v>
      </c>
    </row>
    <row r="65" spans="1:6">
      <c r="A65" s="464">
        <v>3</v>
      </c>
      <c r="B65" s="465"/>
      <c r="C65" s="466"/>
      <c r="D65" s="466"/>
      <c r="E65" s="466"/>
      <c r="F65" s="574">
        <f t="shared" si="3"/>
        <v>0</v>
      </c>
    </row>
    <row r="66" spans="1:6">
      <c r="A66" s="464">
        <v>4</v>
      </c>
      <c r="B66" s="465"/>
      <c r="C66" s="466"/>
      <c r="D66" s="466"/>
      <c r="E66" s="466"/>
      <c r="F66" s="574">
        <f t="shared" si="3"/>
        <v>0</v>
      </c>
    </row>
    <row r="67" spans="1:6">
      <c r="A67" s="464">
        <v>5</v>
      </c>
      <c r="B67" s="465"/>
      <c r="C67" s="466"/>
      <c r="D67" s="466"/>
      <c r="E67" s="466"/>
      <c r="F67" s="574">
        <f t="shared" si="3"/>
        <v>0</v>
      </c>
    </row>
    <row r="68" spans="1:6">
      <c r="A68" s="464">
        <v>6</v>
      </c>
      <c r="B68" s="465"/>
      <c r="C68" s="466"/>
      <c r="D68" s="466"/>
      <c r="E68" s="466"/>
      <c r="F68" s="574">
        <f t="shared" si="3"/>
        <v>0</v>
      </c>
    </row>
    <row r="69" spans="1:6">
      <c r="A69" s="464">
        <v>7</v>
      </c>
      <c r="B69" s="465"/>
      <c r="C69" s="466"/>
      <c r="D69" s="466"/>
      <c r="E69" s="466"/>
      <c r="F69" s="574">
        <f t="shared" si="3"/>
        <v>0</v>
      </c>
    </row>
    <row r="70" spans="1:6">
      <c r="A70" s="464">
        <v>8</v>
      </c>
      <c r="B70" s="465"/>
      <c r="C70" s="466"/>
      <c r="D70" s="466"/>
      <c r="E70" s="466"/>
      <c r="F70" s="574">
        <f t="shared" si="3"/>
        <v>0</v>
      </c>
    </row>
    <row r="71" spans="1:6">
      <c r="A71" s="464">
        <v>9</v>
      </c>
      <c r="B71" s="465"/>
      <c r="C71" s="466"/>
      <c r="D71" s="466"/>
      <c r="E71" s="466"/>
      <c r="F71" s="574">
        <f t="shared" si="3"/>
        <v>0</v>
      </c>
    </row>
    <row r="72" spans="1:6">
      <c r="A72" s="464">
        <v>10</v>
      </c>
      <c r="B72" s="465"/>
      <c r="C72" s="466"/>
      <c r="D72" s="466"/>
      <c r="E72" s="466"/>
      <c r="F72" s="574">
        <f t="shared" si="3"/>
        <v>0</v>
      </c>
    </row>
    <row r="73" spans="1:6">
      <c r="A73" s="464">
        <v>11</v>
      </c>
      <c r="B73" s="465"/>
      <c r="C73" s="466"/>
      <c r="D73" s="466"/>
      <c r="E73" s="466"/>
      <c r="F73" s="574">
        <f t="shared" si="3"/>
        <v>0</v>
      </c>
    </row>
    <row r="74" spans="1:6">
      <c r="A74" s="464">
        <v>12</v>
      </c>
      <c r="B74" s="465"/>
      <c r="C74" s="466"/>
      <c r="D74" s="466"/>
      <c r="E74" s="466"/>
      <c r="F74" s="574">
        <f t="shared" si="3"/>
        <v>0</v>
      </c>
    </row>
    <row r="75" spans="1:6">
      <c r="A75" s="464">
        <v>13</v>
      </c>
      <c r="B75" s="465"/>
      <c r="C75" s="466"/>
      <c r="D75" s="466"/>
      <c r="E75" s="466"/>
      <c r="F75" s="574">
        <f t="shared" si="3"/>
        <v>0</v>
      </c>
    </row>
    <row r="76" spans="1:6">
      <c r="A76" s="464">
        <v>14</v>
      </c>
      <c r="B76" s="465"/>
      <c r="C76" s="466"/>
      <c r="D76" s="466"/>
      <c r="E76" s="466"/>
      <c r="F76" s="574">
        <f t="shared" si="3"/>
        <v>0</v>
      </c>
    </row>
    <row r="77" spans="1:6">
      <c r="A77" s="464">
        <v>15</v>
      </c>
      <c r="B77" s="465"/>
      <c r="C77" s="466"/>
      <c r="D77" s="466"/>
      <c r="E77" s="466"/>
      <c r="F77" s="574">
        <f t="shared" si="3"/>
        <v>0</v>
      </c>
    </row>
    <row r="78" spans="1:6">
      <c r="A78" s="467" t="s">
        <v>701</v>
      </c>
      <c r="B78" s="468" t="s">
        <v>242</v>
      </c>
      <c r="C78" s="469">
        <f>SUM(C63:C77)</f>
        <v>0</v>
      </c>
      <c r="D78" s="469">
        <f>SUM(D63:D77)</f>
        <v>0</v>
      </c>
      <c r="E78" s="469">
        <f>SUM(E63:E77)</f>
        <v>0</v>
      </c>
      <c r="F78" s="469">
        <f>SUM(F63:F77)</f>
        <v>0</v>
      </c>
    </row>
    <row r="79" spans="1:6">
      <c r="A79" s="473" t="s">
        <v>702</v>
      </c>
      <c r="B79" s="468" t="s">
        <v>243</v>
      </c>
      <c r="C79" s="470">
        <f>+C78+C61+C44+C27</f>
        <v>0</v>
      </c>
      <c r="D79" s="470">
        <f>+D78+D61+D44+D27</f>
        <v>0</v>
      </c>
      <c r="E79" s="470">
        <f>+E78+E61+E44+E27</f>
        <v>0</v>
      </c>
      <c r="F79" s="470">
        <f>+F78+F61+F44+F27</f>
        <v>0</v>
      </c>
    </row>
    <row r="80" spans="1:6">
      <c r="A80" s="459" t="s">
        <v>845</v>
      </c>
      <c r="B80" s="468"/>
      <c r="C80" s="474"/>
      <c r="D80" s="474"/>
      <c r="E80" s="474"/>
      <c r="F80" s="474"/>
    </row>
    <row r="81" spans="1:6">
      <c r="A81" s="463" t="s">
        <v>694</v>
      </c>
      <c r="B81" s="475"/>
      <c r="C81" s="461"/>
      <c r="D81" s="461"/>
      <c r="E81" s="461"/>
      <c r="F81" s="461"/>
    </row>
    <row r="82" spans="1:6">
      <c r="A82" s="464"/>
      <c r="B82" s="465"/>
      <c r="C82" s="466"/>
      <c r="D82" s="466"/>
      <c r="E82" s="466"/>
      <c r="F82" s="574">
        <f>C82-E82</f>
        <v>0</v>
      </c>
    </row>
    <row r="83" spans="1:6">
      <c r="A83" s="464"/>
      <c r="B83" s="465"/>
      <c r="C83" s="466"/>
      <c r="D83" s="466"/>
      <c r="E83" s="466"/>
      <c r="F83" s="574">
        <f t="shared" ref="F83:F96" si="4">C83-E83</f>
        <v>0</v>
      </c>
    </row>
    <row r="84" spans="1:6">
      <c r="A84" s="464"/>
      <c r="B84" s="465"/>
      <c r="C84" s="466"/>
      <c r="D84" s="466"/>
      <c r="E84" s="466"/>
      <c r="F84" s="574">
        <f t="shared" si="4"/>
        <v>0</v>
      </c>
    </row>
    <row r="85" spans="1:6">
      <c r="A85" s="464"/>
      <c r="B85" s="465"/>
      <c r="C85" s="466"/>
      <c r="D85" s="466"/>
      <c r="E85" s="466"/>
      <c r="F85" s="574">
        <f t="shared" si="4"/>
        <v>0</v>
      </c>
    </row>
    <row r="86" spans="1:6">
      <c r="A86" s="464"/>
      <c r="B86" s="465"/>
      <c r="C86" s="466"/>
      <c r="D86" s="466"/>
      <c r="E86" s="466"/>
      <c r="F86" s="574">
        <f t="shared" si="4"/>
        <v>0</v>
      </c>
    </row>
    <row r="87" spans="1:6">
      <c r="A87" s="464"/>
      <c r="B87" s="465"/>
      <c r="C87" s="466"/>
      <c r="D87" s="466"/>
      <c r="E87" s="466"/>
      <c r="F87" s="574">
        <f t="shared" si="4"/>
        <v>0</v>
      </c>
    </row>
    <row r="88" spans="1:6">
      <c r="A88" s="464"/>
      <c r="B88" s="465"/>
      <c r="C88" s="466"/>
      <c r="D88" s="466"/>
      <c r="E88" s="466"/>
      <c r="F88" s="574">
        <f t="shared" si="4"/>
        <v>0</v>
      </c>
    </row>
    <row r="89" spans="1:6">
      <c r="A89" s="464"/>
      <c r="B89" s="465"/>
      <c r="C89" s="466"/>
      <c r="D89" s="466"/>
      <c r="E89" s="466"/>
      <c r="F89" s="574">
        <f t="shared" si="4"/>
        <v>0</v>
      </c>
    </row>
    <row r="90" spans="1:6">
      <c r="A90" s="464"/>
      <c r="B90" s="465"/>
      <c r="C90" s="466"/>
      <c r="D90" s="466"/>
      <c r="E90" s="466"/>
      <c r="F90" s="574">
        <f t="shared" si="4"/>
        <v>0</v>
      </c>
    </row>
    <row r="91" spans="1:6">
      <c r="A91" s="464">
        <v>10</v>
      </c>
      <c r="B91" s="465"/>
      <c r="C91" s="466"/>
      <c r="D91" s="466"/>
      <c r="E91" s="466"/>
      <c r="F91" s="574">
        <f t="shared" si="4"/>
        <v>0</v>
      </c>
    </row>
    <row r="92" spans="1:6">
      <c r="A92" s="464">
        <v>11</v>
      </c>
      <c r="B92" s="465"/>
      <c r="C92" s="466"/>
      <c r="D92" s="466"/>
      <c r="E92" s="466"/>
      <c r="F92" s="574">
        <f t="shared" si="4"/>
        <v>0</v>
      </c>
    </row>
    <row r="93" spans="1:6">
      <c r="A93" s="464">
        <v>12</v>
      </c>
      <c r="B93" s="465"/>
      <c r="C93" s="466"/>
      <c r="D93" s="466"/>
      <c r="E93" s="466"/>
      <c r="F93" s="574">
        <f t="shared" si="4"/>
        <v>0</v>
      </c>
    </row>
    <row r="94" spans="1:6">
      <c r="A94" s="464">
        <v>13</v>
      </c>
      <c r="B94" s="465"/>
      <c r="C94" s="466"/>
      <c r="D94" s="466"/>
      <c r="E94" s="466"/>
      <c r="F94" s="574">
        <f t="shared" si="4"/>
        <v>0</v>
      </c>
    </row>
    <row r="95" spans="1:6">
      <c r="A95" s="464">
        <v>14</v>
      </c>
      <c r="B95" s="465"/>
      <c r="C95" s="466"/>
      <c r="D95" s="466"/>
      <c r="E95" s="466"/>
      <c r="F95" s="574">
        <f t="shared" si="4"/>
        <v>0</v>
      </c>
    </row>
    <row r="96" spans="1:6">
      <c r="A96" s="464">
        <v>15</v>
      </c>
      <c r="B96" s="465"/>
      <c r="C96" s="466"/>
      <c r="D96" s="466"/>
      <c r="E96" s="466"/>
      <c r="F96" s="574">
        <f t="shared" si="4"/>
        <v>0</v>
      </c>
    </row>
    <row r="97" spans="1:6">
      <c r="A97" s="467" t="s">
        <v>695</v>
      </c>
      <c r="B97" s="468" t="s">
        <v>244</v>
      </c>
      <c r="C97" s="469">
        <f>SUM(C82:C96)</f>
        <v>0</v>
      </c>
      <c r="D97" s="469">
        <f>SUM(D82:D96)</f>
        <v>0</v>
      </c>
      <c r="E97" s="469">
        <f>SUM(E82:E96)</f>
        <v>0</v>
      </c>
      <c r="F97" s="469">
        <f>SUM(F82:F96)</f>
        <v>0</v>
      </c>
    </row>
    <row r="98" spans="1:6">
      <c r="A98" s="463" t="s">
        <v>696</v>
      </c>
      <c r="B98" s="476"/>
      <c r="C98" s="474"/>
      <c r="D98" s="474"/>
      <c r="E98" s="474"/>
      <c r="F98" s="474"/>
    </row>
    <row r="99" spans="1:6">
      <c r="A99" s="464">
        <v>1</v>
      </c>
      <c r="B99" s="465"/>
      <c r="C99" s="466"/>
      <c r="D99" s="466"/>
      <c r="E99" s="466"/>
      <c r="F99" s="574">
        <f>C99-E99</f>
        <v>0</v>
      </c>
    </row>
    <row r="100" spans="1:6">
      <c r="A100" s="464">
        <v>2</v>
      </c>
      <c r="B100" s="465"/>
      <c r="C100" s="466"/>
      <c r="D100" s="466"/>
      <c r="E100" s="466"/>
      <c r="F100" s="574">
        <f t="shared" ref="F100:F113" si="5">C100-E100</f>
        <v>0</v>
      </c>
    </row>
    <row r="101" spans="1:6">
      <c r="A101" s="464">
        <v>3</v>
      </c>
      <c r="B101" s="465"/>
      <c r="C101" s="466"/>
      <c r="D101" s="466"/>
      <c r="E101" s="466"/>
      <c r="F101" s="574">
        <f t="shared" si="5"/>
        <v>0</v>
      </c>
    </row>
    <row r="102" spans="1:6">
      <c r="A102" s="464">
        <v>4</v>
      </c>
      <c r="B102" s="465"/>
      <c r="C102" s="466"/>
      <c r="D102" s="466"/>
      <c r="E102" s="466"/>
      <c r="F102" s="574">
        <f t="shared" si="5"/>
        <v>0</v>
      </c>
    </row>
    <row r="103" spans="1:6">
      <c r="A103" s="464">
        <v>5</v>
      </c>
      <c r="B103" s="465"/>
      <c r="C103" s="466"/>
      <c r="D103" s="466"/>
      <c r="E103" s="466"/>
      <c r="F103" s="574">
        <f t="shared" si="5"/>
        <v>0</v>
      </c>
    </row>
    <row r="104" spans="1:6">
      <c r="A104" s="464">
        <v>6</v>
      </c>
      <c r="B104" s="465"/>
      <c r="C104" s="466"/>
      <c r="D104" s="466"/>
      <c r="E104" s="466"/>
      <c r="F104" s="574">
        <f t="shared" si="5"/>
        <v>0</v>
      </c>
    </row>
    <row r="105" spans="1:6">
      <c r="A105" s="464">
        <v>7</v>
      </c>
      <c r="B105" s="465"/>
      <c r="C105" s="466"/>
      <c r="D105" s="466"/>
      <c r="E105" s="466"/>
      <c r="F105" s="574">
        <f t="shared" si="5"/>
        <v>0</v>
      </c>
    </row>
    <row r="106" spans="1:6">
      <c r="A106" s="464">
        <v>8</v>
      </c>
      <c r="B106" s="465"/>
      <c r="C106" s="466"/>
      <c r="D106" s="466"/>
      <c r="E106" s="466"/>
      <c r="F106" s="574">
        <f t="shared" si="5"/>
        <v>0</v>
      </c>
    </row>
    <row r="107" spans="1:6">
      <c r="A107" s="464">
        <v>9</v>
      </c>
      <c r="B107" s="465"/>
      <c r="C107" s="466"/>
      <c r="D107" s="466"/>
      <c r="E107" s="466"/>
      <c r="F107" s="574">
        <f t="shared" si="5"/>
        <v>0</v>
      </c>
    </row>
    <row r="108" spans="1:6">
      <c r="A108" s="464">
        <v>10</v>
      </c>
      <c r="B108" s="465"/>
      <c r="C108" s="466"/>
      <c r="D108" s="466"/>
      <c r="E108" s="466"/>
      <c r="F108" s="574">
        <f t="shared" si="5"/>
        <v>0</v>
      </c>
    </row>
    <row r="109" spans="1:6">
      <c r="A109" s="464">
        <v>11</v>
      </c>
      <c r="B109" s="465"/>
      <c r="C109" s="466"/>
      <c r="D109" s="466"/>
      <c r="E109" s="466"/>
      <c r="F109" s="574">
        <f t="shared" si="5"/>
        <v>0</v>
      </c>
    </row>
    <row r="110" spans="1:6">
      <c r="A110" s="464">
        <v>12</v>
      </c>
      <c r="B110" s="465"/>
      <c r="C110" s="466"/>
      <c r="D110" s="466"/>
      <c r="E110" s="466"/>
      <c r="F110" s="574">
        <f t="shared" si="5"/>
        <v>0</v>
      </c>
    </row>
    <row r="111" spans="1:6">
      <c r="A111" s="464">
        <v>13</v>
      </c>
      <c r="B111" s="465"/>
      <c r="C111" s="466"/>
      <c r="D111" s="466"/>
      <c r="E111" s="466"/>
      <c r="F111" s="574">
        <f t="shared" si="5"/>
        <v>0</v>
      </c>
    </row>
    <row r="112" spans="1:6">
      <c r="A112" s="464">
        <v>14</v>
      </c>
      <c r="B112" s="465"/>
      <c r="C112" s="466"/>
      <c r="D112" s="466"/>
      <c r="E112" s="466"/>
      <c r="F112" s="574">
        <f t="shared" si="5"/>
        <v>0</v>
      </c>
    </row>
    <row r="113" spans="1:6">
      <c r="A113" s="464">
        <v>15</v>
      </c>
      <c r="B113" s="465"/>
      <c r="C113" s="466"/>
      <c r="D113" s="466"/>
      <c r="E113" s="466"/>
      <c r="F113" s="574">
        <f t="shared" si="5"/>
        <v>0</v>
      </c>
    </row>
    <row r="114" spans="1:6">
      <c r="A114" s="467" t="s">
        <v>697</v>
      </c>
      <c r="B114" s="468" t="s">
        <v>245</v>
      </c>
      <c r="C114" s="469">
        <f>SUM(C99:C113)</f>
        <v>0</v>
      </c>
      <c r="D114" s="469">
        <f>SUM(D99:D113)</f>
        <v>0</v>
      </c>
      <c r="E114" s="469">
        <f>SUM(E99:E113)</f>
        <v>0</v>
      </c>
      <c r="F114" s="469">
        <f>SUM(F99:F113)</f>
        <v>0</v>
      </c>
    </row>
    <row r="115" spans="1:6">
      <c r="A115" s="463" t="s">
        <v>698</v>
      </c>
      <c r="B115" s="468"/>
      <c r="C115" s="461"/>
      <c r="D115" s="461"/>
      <c r="E115" s="461"/>
      <c r="F115" s="461"/>
    </row>
    <row r="116" spans="1:6">
      <c r="A116" s="464">
        <v>1</v>
      </c>
      <c r="B116" s="465"/>
      <c r="C116" s="466"/>
      <c r="D116" s="466"/>
      <c r="E116" s="466"/>
      <c r="F116" s="574">
        <f>C116-E116</f>
        <v>0</v>
      </c>
    </row>
    <row r="117" spans="1:6">
      <c r="A117" s="464">
        <v>2</v>
      </c>
      <c r="B117" s="465"/>
      <c r="C117" s="466"/>
      <c r="D117" s="466"/>
      <c r="E117" s="466"/>
      <c r="F117" s="574">
        <f t="shared" ref="F117:F130" si="6">C117-E117</f>
        <v>0</v>
      </c>
    </row>
    <row r="118" spans="1:6">
      <c r="A118" s="464">
        <v>3</v>
      </c>
      <c r="B118" s="465"/>
      <c r="C118" s="466"/>
      <c r="D118" s="466"/>
      <c r="E118" s="466"/>
      <c r="F118" s="574">
        <f t="shared" si="6"/>
        <v>0</v>
      </c>
    </row>
    <row r="119" spans="1:6">
      <c r="A119" s="464">
        <v>4</v>
      </c>
      <c r="B119" s="465"/>
      <c r="C119" s="466"/>
      <c r="D119" s="466"/>
      <c r="E119" s="466"/>
      <c r="F119" s="574">
        <f t="shared" si="6"/>
        <v>0</v>
      </c>
    </row>
    <row r="120" spans="1:6">
      <c r="A120" s="464">
        <v>5</v>
      </c>
      <c r="B120" s="465"/>
      <c r="C120" s="466"/>
      <c r="D120" s="466"/>
      <c r="E120" s="466"/>
      <c r="F120" s="574">
        <f t="shared" si="6"/>
        <v>0</v>
      </c>
    </row>
    <row r="121" spans="1:6">
      <c r="A121" s="464">
        <v>6</v>
      </c>
      <c r="B121" s="465"/>
      <c r="C121" s="466"/>
      <c r="D121" s="466"/>
      <c r="E121" s="466"/>
      <c r="F121" s="574">
        <f t="shared" si="6"/>
        <v>0</v>
      </c>
    </row>
    <row r="122" spans="1:6">
      <c r="A122" s="464">
        <v>7</v>
      </c>
      <c r="B122" s="465"/>
      <c r="C122" s="466"/>
      <c r="D122" s="466"/>
      <c r="E122" s="466"/>
      <c r="F122" s="574">
        <f t="shared" si="6"/>
        <v>0</v>
      </c>
    </row>
    <row r="123" spans="1:6">
      <c r="A123" s="464">
        <v>8</v>
      </c>
      <c r="B123" s="465"/>
      <c r="C123" s="466"/>
      <c r="D123" s="466"/>
      <c r="E123" s="466"/>
      <c r="F123" s="574">
        <f t="shared" si="6"/>
        <v>0</v>
      </c>
    </row>
    <row r="124" spans="1:6">
      <c r="A124" s="464">
        <v>9</v>
      </c>
      <c r="B124" s="465"/>
      <c r="C124" s="466"/>
      <c r="D124" s="466"/>
      <c r="E124" s="466"/>
      <c r="F124" s="574">
        <f t="shared" si="6"/>
        <v>0</v>
      </c>
    </row>
    <row r="125" spans="1:6">
      <c r="A125" s="464">
        <v>10</v>
      </c>
      <c r="B125" s="465"/>
      <c r="C125" s="466"/>
      <c r="D125" s="466"/>
      <c r="E125" s="466"/>
      <c r="F125" s="574">
        <f t="shared" si="6"/>
        <v>0</v>
      </c>
    </row>
    <row r="126" spans="1:6">
      <c r="A126" s="464">
        <v>11</v>
      </c>
      <c r="B126" s="465"/>
      <c r="C126" s="466"/>
      <c r="D126" s="466"/>
      <c r="E126" s="466"/>
      <c r="F126" s="574">
        <f t="shared" si="6"/>
        <v>0</v>
      </c>
    </row>
    <row r="127" spans="1:6">
      <c r="A127" s="464">
        <v>12</v>
      </c>
      <c r="B127" s="465"/>
      <c r="C127" s="466"/>
      <c r="D127" s="466"/>
      <c r="E127" s="466"/>
      <c r="F127" s="574">
        <f t="shared" si="6"/>
        <v>0</v>
      </c>
    </row>
    <row r="128" spans="1:6">
      <c r="A128" s="464">
        <v>13</v>
      </c>
      <c r="B128" s="465"/>
      <c r="C128" s="466"/>
      <c r="D128" s="466"/>
      <c r="E128" s="466"/>
      <c r="F128" s="574">
        <f t="shared" si="6"/>
        <v>0</v>
      </c>
    </row>
    <row r="129" spans="1:6">
      <c r="A129" s="464">
        <v>14</v>
      </c>
      <c r="B129" s="465"/>
      <c r="C129" s="466"/>
      <c r="D129" s="466"/>
      <c r="E129" s="466"/>
      <c r="F129" s="574">
        <f t="shared" si="6"/>
        <v>0</v>
      </c>
    </row>
    <row r="130" spans="1:6">
      <c r="A130" s="464">
        <v>15</v>
      </c>
      <c r="B130" s="465"/>
      <c r="C130" s="466"/>
      <c r="D130" s="466"/>
      <c r="E130" s="466"/>
      <c r="F130" s="574">
        <f t="shared" si="6"/>
        <v>0</v>
      </c>
    </row>
    <row r="131" spans="1:6">
      <c r="A131" s="467" t="s">
        <v>700</v>
      </c>
      <c r="B131" s="468" t="s">
        <v>246</v>
      </c>
      <c r="C131" s="469">
        <f>SUM(C116:C130)</f>
        <v>0</v>
      </c>
      <c r="D131" s="469">
        <f>SUM(D116:D130)</f>
        <v>0</v>
      </c>
      <c r="E131" s="469">
        <f>SUM(E116:E130)</f>
        <v>0</v>
      </c>
      <c r="F131" s="469">
        <f>SUM(F116:F130)</f>
        <v>0</v>
      </c>
    </row>
    <row r="132" spans="1:6">
      <c r="A132" s="459" t="s">
        <v>699</v>
      </c>
      <c r="B132" s="468"/>
      <c r="C132" s="461"/>
      <c r="D132" s="461"/>
      <c r="E132" s="461"/>
      <c r="F132" s="461"/>
    </row>
    <row r="133" spans="1:6">
      <c r="A133" s="464">
        <v>1</v>
      </c>
      <c r="B133" s="465"/>
      <c r="C133" s="466"/>
      <c r="D133" s="466"/>
      <c r="E133" s="466"/>
      <c r="F133" s="574">
        <f>C133-E133</f>
        <v>0</v>
      </c>
    </row>
    <row r="134" spans="1:6">
      <c r="A134" s="464">
        <v>2</v>
      </c>
      <c r="B134" s="465"/>
      <c r="C134" s="466"/>
      <c r="D134" s="466"/>
      <c r="E134" s="466"/>
      <c r="F134" s="574">
        <f t="shared" ref="F134:F147" si="7">C134-E134</f>
        <v>0</v>
      </c>
    </row>
    <row r="135" spans="1:6">
      <c r="A135" s="464">
        <v>3</v>
      </c>
      <c r="B135" s="465"/>
      <c r="C135" s="466"/>
      <c r="D135" s="466"/>
      <c r="E135" s="466"/>
      <c r="F135" s="574">
        <f t="shared" si="7"/>
        <v>0</v>
      </c>
    </row>
    <row r="136" spans="1:6">
      <c r="A136" s="464">
        <v>4</v>
      </c>
      <c r="B136" s="465"/>
      <c r="C136" s="466"/>
      <c r="D136" s="466"/>
      <c r="E136" s="466"/>
      <c r="F136" s="574">
        <f t="shared" si="7"/>
        <v>0</v>
      </c>
    </row>
    <row r="137" spans="1:6">
      <c r="A137" s="464">
        <v>5</v>
      </c>
      <c r="B137" s="465"/>
      <c r="C137" s="466"/>
      <c r="D137" s="466"/>
      <c r="E137" s="466"/>
      <c r="F137" s="574">
        <f t="shared" si="7"/>
        <v>0</v>
      </c>
    </row>
    <row r="138" spans="1:6">
      <c r="A138" s="464">
        <v>6</v>
      </c>
      <c r="B138" s="465"/>
      <c r="C138" s="466"/>
      <c r="D138" s="466"/>
      <c r="E138" s="466"/>
      <c r="F138" s="574">
        <f t="shared" si="7"/>
        <v>0</v>
      </c>
    </row>
    <row r="139" spans="1:6">
      <c r="A139" s="464">
        <v>7</v>
      </c>
      <c r="B139" s="465"/>
      <c r="C139" s="466"/>
      <c r="D139" s="466"/>
      <c r="E139" s="466"/>
      <c r="F139" s="574">
        <f t="shared" si="7"/>
        <v>0</v>
      </c>
    </row>
    <row r="140" spans="1:6">
      <c r="A140" s="464">
        <v>8</v>
      </c>
      <c r="B140" s="465"/>
      <c r="C140" s="466"/>
      <c r="D140" s="466"/>
      <c r="E140" s="466"/>
      <c r="F140" s="574">
        <f t="shared" si="7"/>
        <v>0</v>
      </c>
    </row>
    <row r="141" spans="1:6">
      <c r="A141" s="464">
        <v>9</v>
      </c>
      <c r="B141" s="465"/>
      <c r="C141" s="466"/>
      <c r="D141" s="466"/>
      <c r="E141" s="466"/>
      <c r="F141" s="574">
        <f t="shared" si="7"/>
        <v>0</v>
      </c>
    </row>
    <row r="142" spans="1:6">
      <c r="A142" s="464">
        <v>10</v>
      </c>
      <c r="B142" s="465"/>
      <c r="C142" s="466"/>
      <c r="D142" s="466"/>
      <c r="E142" s="466"/>
      <c r="F142" s="574">
        <f t="shared" si="7"/>
        <v>0</v>
      </c>
    </row>
    <row r="143" spans="1:6">
      <c r="A143" s="464">
        <v>11</v>
      </c>
      <c r="B143" s="465"/>
      <c r="C143" s="466"/>
      <c r="D143" s="466"/>
      <c r="E143" s="466"/>
      <c r="F143" s="574">
        <f t="shared" si="7"/>
        <v>0</v>
      </c>
    </row>
    <row r="144" spans="1:6">
      <c r="A144" s="464">
        <v>12</v>
      </c>
      <c r="B144" s="465"/>
      <c r="C144" s="466"/>
      <c r="D144" s="466"/>
      <c r="E144" s="466"/>
      <c r="F144" s="574">
        <f t="shared" si="7"/>
        <v>0</v>
      </c>
    </row>
    <row r="145" spans="1:8">
      <c r="A145" s="464">
        <v>13</v>
      </c>
      <c r="B145" s="465"/>
      <c r="C145" s="466"/>
      <c r="D145" s="466"/>
      <c r="E145" s="466"/>
      <c r="F145" s="574">
        <f t="shared" si="7"/>
        <v>0</v>
      </c>
    </row>
    <row r="146" spans="1:8">
      <c r="A146" s="464">
        <v>14</v>
      </c>
      <c r="B146" s="465"/>
      <c r="C146" s="466"/>
      <c r="D146" s="466"/>
      <c r="E146" s="466"/>
      <c r="F146" s="574">
        <f t="shared" si="7"/>
        <v>0</v>
      </c>
    </row>
    <row r="147" spans="1:8">
      <c r="A147" s="464">
        <v>15</v>
      </c>
      <c r="B147" s="465"/>
      <c r="C147" s="466"/>
      <c r="D147" s="466"/>
      <c r="E147" s="466"/>
      <c r="F147" s="574">
        <f t="shared" si="7"/>
        <v>0</v>
      </c>
    </row>
    <row r="148" spans="1:8">
      <c r="A148" s="467" t="s">
        <v>701</v>
      </c>
      <c r="B148" s="468" t="s">
        <v>247</v>
      </c>
      <c r="C148" s="469">
        <f>SUM(C133:C147)</f>
        <v>0</v>
      </c>
      <c r="D148" s="469">
        <f>SUM(D133:D147)</f>
        <v>0</v>
      </c>
      <c r="E148" s="469">
        <f>SUM(E133:E147)</f>
        <v>0</v>
      </c>
      <c r="F148" s="469">
        <f>SUM(F133:F147)</f>
        <v>0</v>
      </c>
    </row>
    <row r="149" spans="1:8">
      <c r="A149" s="473" t="s">
        <v>703</v>
      </c>
      <c r="B149" s="468" t="s">
        <v>248</v>
      </c>
      <c r="C149" s="470">
        <f>+C148+C114+C97</f>
        <v>0</v>
      </c>
      <c r="D149" s="470">
        <f>+D148+D114+D97</f>
        <v>0</v>
      </c>
      <c r="E149" s="470">
        <f>+E148+E114+E97</f>
        <v>0</v>
      </c>
      <c r="F149" s="470">
        <f>+F148+F114+F97</f>
        <v>0</v>
      </c>
    </row>
    <row r="150" spans="1:8" s="436" customFormat="1">
      <c r="A150" s="477"/>
      <c r="B150" s="714"/>
      <c r="C150" s="714"/>
      <c r="D150" s="714"/>
      <c r="E150" s="714"/>
      <c r="F150" s="478"/>
      <c r="G150" s="479"/>
      <c r="H150" s="480"/>
    </row>
    <row r="151" spans="1:8" s="436" customFormat="1">
      <c r="B151" s="481"/>
    </row>
    <row r="152" spans="1:8" s="436" customFormat="1">
      <c r="B152" s="481"/>
    </row>
    <row r="153" spans="1:8" s="436" customFormat="1">
      <c r="B153" s="481"/>
    </row>
    <row r="154" spans="1:8" s="436" customFormat="1">
      <c r="B154" s="481"/>
    </row>
    <row r="155" spans="1:8" s="436" customFormat="1">
      <c r="B155" s="481"/>
    </row>
    <row r="156" spans="1:8" s="436" customFormat="1">
      <c r="B156" s="481"/>
    </row>
    <row r="157" spans="1:8" s="436" customFormat="1">
      <c r="B157" s="481"/>
    </row>
    <row r="158" spans="1:8" s="436" customFormat="1">
      <c r="B158" s="481"/>
    </row>
    <row r="159" spans="1:8" s="436" customFormat="1">
      <c r="B159" s="481"/>
    </row>
    <row r="160" spans="1:8" s="436" customFormat="1">
      <c r="B160" s="481"/>
    </row>
    <row r="161" spans="2:2" s="436" customFormat="1">
      <c r="B161" s="481"/>
    </row>
    <row r="162" spans="2:2" s="436" customFormat="1">
      <c r="B162" s="481"/>
    </row>
    <row r="163" spans="2:2" s="436" customFormat="1">
      <c r="B163" s="481"/>
    </row>
    <row r="164" spans="2:2" s="436" customFormat="1">
      <c r="B164" s="481"/>
    </row>
    <row r="165" spans="2:2" s="436" customFormat="1">
      <c r="B165" s="481"/>
    </row>
    <row r="166" spans="2:2" s="436" customFormat="1">
      <c r="B166" s="481"/>
    </row>
    <row r="167" spans="2:2" s="436" customFormat="1">
      <c r="B167" s="481"/>
    </row>
    <row r="168" spans="2:2" s="436" customFormat="1">
      <c r="B168" s="481"/>
    </row>
    <row r="169" spans="2:2" s="436" customFormat="1">
      <c r="B169" s="481"/>
    </row>
    <row r="170" spans="2:2" s="436" customFormat="1">
      <c r="B170" s="481"/>
    </row>
    <row r="171" spans="2:2" s="436" customFormat="1">
      <c r="B171" s="481"/>
    </row>
    <row r="172" spans="2:2" s="436" customFormat="1">
      <c r="B172" s="481"/>
    </row>
    <row r="173" spans="2:2" s="436" customFormat="1">
      <c r="B173" s="481"/>
    </row>
    <row r="174" spans="2:2" s="436" customFormat="1">
      <c r="B174" s="481"/>
    </row>
    <row r="175" spans="2:2" s="436" customFormat="1">
      <c r="B175" s="481"/>
    </row>
    <row r="176" spans="2:2" s="436" customFormat="1">
      <c r="B176" s="481"/>
    </row>
    <row r="177" spans="2:2" s="436" customFormat="1">
      <c r="B177" s="481"/>
    </row>
    <row r="178" spans="2:2" s="436" customFormat="1">
      <c r="B178" s="481"/>
    </row>
    <row r="179" spans="2:2" s="436" customFormat="1">
      <c r="B179" s="481"/>
    </row>
    <row r="180" spans="2:2" s="436" customFormat="1">
      <c r="B180" s="481"/>
    </row>
    <row r="181" spans="2:2" s="436" customFormat="1">
      <c r="B181" s="481"/>
    </row>
    <row r="182" spans="2:2" s="436" customFormat="1">
      <c r="B182" s="481"/>
    </row>
    <row r="183" spans="2:2" s="436" customFormat="1">
      <c r="B183" s="481"/>
    </row>
  </sheetData>
  <mergeCells count="1">
    <mergeCell ref="B150:E150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X187"/>
  <sheetViews>
    <sheetView zoomScale="70" zoomScaleNormal="70" workbookViewId="0">
      <pane xSplit="3" ySplit="9" topLeftCell="D10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6"/>
  <cols>
    <col min="1" max="1" width="4.59765625" style="68" customWidth="1"/>
    <col min="2" max="2" width="55.59765625" style="68" customWidth="1"/>
    <col min="3" max="9" width="10.59765625" style="68" customWidth="1"/>
    <col min="10" max="10" width="13.59765625" style="68" customWidth="1"/>
    <col min="11" max="16" width="10.59765625" style="68" customWidth="1"/>
    <col min="17" max="18" width="14.59765625" style="68" customWidth="1"/>
    <col min="19" max="19" width="1.5" style="68" customWidth="1"/>
    <col min="20" max="24" width="10.59765625" style="195"/>
    <col min="25" max="16384" width="10.59765625" style="68"/>
  </cols>
  <sheetData>
    <row r="1" spans="1:24">
      <c r="B1" s="170" t="s">
        <v>704</v>
      </c>
    </row>
    <row r="2" spans="1:24" s="195" customFormat="1">
      <c r="A2" s="305"/>
      <c r="B2" s="314" t="s">
        <v>846</v>
      </c>
      <c r="D2" s="301"/>
      <c r="E2" s="301"/>
      <c r="F2" s="301"/>
      <c r="G2" s="301"/>
      <c r="H2" s="301"/>
      <c r="I2" s="301"/>
      <c r="J2" s="302"/>
      <c r="K2" s="304"/>
      <c r="L2" s="304"/>
      <c r="M2" s="304"/>
    </row>
    <row r="3" spans="1:24" s="195" customFormat="1">
      <c r="A3" s="306"/>
      <c r="C3" s="285"/>
      <c r="D3" s="307"/>
      <c r="E3" s="307"/>
      <c r="F3" s="307"/>
      <c r="G3" s="307"/>
      <c r="H3" s="307"/>
      <c r="I3" s="307"/>
      <c r="J3" s="307"/>
      <c r="K3" s="308"/>
      <c r="P3" s="288"/>
      <c r="Q3" s="289"/>
    </row>
    <row r="4" spans="1:24" s="195" customFormat="1">
      <c r="A4" s="286"/>
      <c r="B4" s="557" t="str">
        <f>+Title!B14</f>
        <v>Telelink Business Services Group AD</v>
      </c>
      <c r="C4" s="309"/>
      <c r="D4" s="309"/>
      <c r="E4" s="309"/>
      <c r="F4" s="309"/>
      <c r="G4" s="309"/>
      <c r="H4" s="309"/>
      <c r="I4" s="309"/>
      <c r="K4" s="152"/>
      <c r="O4" s="293"/>
      <c r="P4" s="294"/>
      <c r="Q4" s="310"/>
    </row>
    <row r="5" spans="1:24" s="195" customFormat="1">
      <c r="A5" s="286"/>
      <c r="B5" s="145">
        <f>+Title!B16</f>
        <v>205744019</v>
      </c>
      <c r="C5" s="285"/>
      <c r="D5" s="285"/>
      <c r="E5" s="285"/>
      <c r="F5" s="307"/>
      <c r="G5" s="307"/>
      <c r="H5" s="307"/>
      <c r="I5" s="305"/>
      <c r="K5" s="311"/>
      <c r="O5" s="293"/>
      <c r="P5" s="296"/>
      <c r="Q5" s="151"/>
    </row>
    <row r="6" spans="1:24" s="195" customFormat="1" ht="16.2" thickBot="1">
      <c r="A6" s="312"/>
      <c r="B6" s="556">
        <f>+Title!B10</f>
        <v>44834</v>
      </c>
      <c r="C6" s="286"/>
      <c r="D6" s="311"/>
      <c r="E6" s="311"/>
      <c r="F6" s="311"/>
      <c r="G6" s="311"/>
      <c r="H6" s="311"/>
      <c r="I6" s="311"/>
      <c r="J6" s="311"/>
      <c r="K6" s="311"/>
      <c r="L6" s="311"/>
      <c r="M6" s="311"/>
      <c r="N6" s="311"/>
      <c r="P6" s="311"/>
      <c r="Q6" s="313"/>
      <c r="R6" s="715" t="s">
        <v>844</v>
      </c>
      <c r="S6" s="716"/>
    </row>
    <row r="7" spans="1:24" s="71" customFormat="1" ht="15.9" customHeight="1">
      <c r="A7" s="717"/>
      <c r="B7" s="718"/>
      <c r="C7" s="721" t="s">
        <v>652</v>
      </c>
      <c r="D7" s="416" t="s">
        <v>705</v>
      </c>
      <c r="E7" s="416"/>
      <c r="F7" s="416"/>
      <c r="G7" s="416"/>
      <c r="H7" s="416" t="s">
        <v>706</v>
      </c>
      <c r="I7" s="416"/>
      <c r="J7" s="723" t="s">
        <v>707</v>
      </c>
      <c r="K7" s="416" t="s">
        <v>708</v>
      </c>
      <c r="L7" s="416"/>
      <c r="M7" s="416"/>
      <c r="N7" s="416"/>
      <c r="O7" s="416" t="s">
        <v>706</v>
      </c>
      <c r="P7" s="416"/>
      <c r="Q7" s="723" t="s">
        <v>709</v>
      </c>
      <c r="R7" s="725" t="s">
        <v>710</v>
      </c>
      <c r="T7" s="197"/>
      <c r="U7" s="197"/>
      <c r="V7" s="197"/>
      <c r="W7" s="197"/>
      <c r="X7" s="197"/>
    </row>
    <row r="8" spans="1:24" s="71" customFormat="1" ht="66.75" customHeight="1">
      <c r="A8" s="719"/>
      <c r="B8" s="720"/>
      <c r="C8" s="722"/>
      <c r="D8" s="417" t="s">
        <v>711</v>
      </c>
      <c r="E8" s="417" t="s">
        <v>712</v>
      </c>
      <c r="F8" s="417" t="s">
        <v>713</v>
      </c>
      <c r="G8" s="417" t="s">
        <v>714</v>
      </c>
      <c r="H8" s="417" t="s">
        <v>675</v>
      </c>
      <c r="I8" s="417" t="s">
        <v>676</v>
      </c>
      <c r="J8" s="724"/>
      <c r="K8" s="417" t="s">
        <v>711</v>
      </c>
      <c r="L8" s="417" t="s">
        <v>715</v>
      </c>
      <c r="M8" s="417" t="s">
        <v>716</v>
      </c>
      <c r="N8" s="417" t="s">
        <v>714</v>
      </c>
      <c r="O8" s="417" t="s">
        <v>675</v>
      </c>
      <c r="P8" s="417" t="s">
        <v>676</v>
      </c>
      <c r="Q8" s="724"/>
      <c r="R8" s="726"/>
      <c r="T8" s="197"/>
      <c r="U8" s="197"/>
      <c r="V8" s="197"/>
      <c r="W8" s="197"/>
      <c r="X8" s="197"/>
    </row>
    <row r="9" spans="1:24" s="71" customFormat="1" ht="16.2" thickBot="1">
      <c r="A9" s="163" t="s">
        <v>249</v>
      </c>
      <c r="B9" s="164"/>
      <c r="C9" s="165" t="s">
        <v>2</v>
      </c>
      <c r="D9" s="166">
        <v>1</v>
      </c>
      <c r="E9" s="166">
        <v>2</v>
      </c>
      <c r="F9" s="166">
        <v>3</v>
      </c>
      <c r="G9" s="166">
        <v>4</v>
      </c>
      <c r="H9" s="166">
        <v>5</v>
      </c>
      <c r="I9" s="166">
        <v>6</v>
      </c>
      <c r="J9" s="166">
        <v>7</v>
      </c>
      <c r="K9" s="166">
        <v>8</v>
      </c>
      <c r="L9" s="166">
        <v>9</v>
      </c>
      <c r="M9" s="166">
        <v>10</v>
      </c>
      <c r="N9" s="166">
        <v>11</v>
      </c>
      <c r="O9" s="166">
        <v>12</v>
      </c>
      <c r="P9" s="166">
        <v>13</v>
      </c>
      <c r="Q9" s="166">
        <v>14</v>
      </c>
      <c r="R9" s="167">
        <v>15</v>
      </c>
      <c r="T9" s="197"/>
      <c r="U9" s="197"/>
      <c r="V9" s="197"/>
      <c r="W9" s="197"/>
      <c r="X9" s="197"/>
    </row>
    <row r="10" spans="1:24">
      <c r="A10" s="161" t="s">
        <v>250</v>
      </c>
      <c r="B10" s="418" t="s">
        <v>717</v>
      </c>
      <c r="C10" s="162"/>
      <c r="D10" s="575"/>
      <c r="E10" s="575"/>
      <c r="F10" s="575"/>
      <c r="G10" s="575"/>
      <c r="H10" s="575"/>
      <c r="I10" s="575"/>
      <c r="J10" s="575"/>
      <c r="K10" s="575"/>
      <c r="L10" s="575"/>
      <c r="M10" s="575"/>
      <c r="N10" s="575"/>
      <c r="O10" s="575"/>
      <c r="P10" s="575"/>
      <c r="Q10" s="575"/>
      <c r="R10" s="576"/>
    </row>
    <row r="11" spans="1:24">
      <c r="A11" s="74" t="s">
        <v>251</v>
      </c>
      <c r="B11" s="419" t="s">
        <v>718</v>
      </c>
      <c r="C11" s="75" t="s">
        <v>252</v>
      </c>
      <c r="D11" s="76"/>
      <c r="E11" s="76"/>
      <c r="F11" s="76"/>
      <c r="G11" s="577">
        <f>D11+E11-F11</f>
        <v>0</v>
      </c>
      <c r="H11" s="76"/>
      <c r="I11" s="76"/>
      <c r="J11" s="577">
        <f>G11+H11-I11</f>
        <v>0</v>
      </c>
      <c r="K11" s="76"/>
      <c r="L11" s="76"/>
      <c r="M11" s="76"/>
      <c r="N11" s="577">
        <f>K11+L11-M11</f>
        <v>0</v>
      </c>
      <c r="O11" s="76"/>
      <c r="P11" s="76"/>
      <c r="Q11" s="577">
        <f t="shared" ref="Q11:Q27" si="0">N11+O11-P11</f>
        <v>0</v>
      </c>
      <c r="R11" s="578">
        <f t="shared" ref="R11:R27" si="1">J11-Q11</f>
        <v>0</v>
      </c>
    </row>
    <row r="12" spans="1:24">
      <c r="A12" s="74" t="s">
        <v>253</v>
      </c>
      <c r="B12" s="419" t="s">
        <v>719</v>
      </c>
      <c r="C12" s="75" t="s">
        <v>254</v>
      </c>
      <c r="D12" s="76"/>
      <c r="E12" s="76">
        <v>4011</v>
      </c>
      <c r="F12" s="76"/>
      <c r="G12" s="577">
        <f t="shared" ref="G12:G41" si="2">D12+E12-F12</f>
        <v>4011</v>
      </c>
      <c r="H12" s="76"/>
      <c r="I12" s="76"/>
      <c r="J12" s="577">
        <f t="shared" ref="J12:J41" si="3">G12+H12-I12</f>
        <v>4011</v>
      </c>
      <c r="K12" s="76"/>
      <c r="L12" s="76">
        <v>626</v>
      </c>
      <c r="M12" s="76"/>
      <c r="N12" s="577">
        <f t="shared" ref="N12:N41" si="4">K12+L12-M12</f>
        <v>626</v>
      </c>
      <c r="O12" s="76"/>
      <c r="P12" s="76"/>
      <c r="Q12" s="577">
        <f t="shared" si="0"/>
        <v>626</v>
      </c>
      <c r="R12" s="578">
        <f t="shared" si="1"/>
        <v>3385</v>
      </c>
    </row>
    <row r="13" spans="1:24">
      <c r="A13" s="74" t="s">
        <v>255</v>
      </c>
      <c r="B13" s="419" t="s">
        <v>720</v>
      </c>
      <c r="C13" s="75" t="s">
        <v>256</v>
      </c>
      <c r="D13" s="76">
        <v>1019</v>
      </c>
      <c r="E13" s="76">
        <v>359</v>
      </c>
      <c r="F13" s="76">
        <v>86</v>
      </c>
      <c r="G13" s="577">
        <f t="shared" si="2"/>
        <v>1292</v>
      </c>
      <c r="H13" s="76"/>
      <c r="I13" s="76"/>
      <c r="J13" s="577">
        <f t="shared" si="3"/>
        <v>1292</v>
      </c>
      <c r="K13" s="76">
        <v>892</v>
      </c>
      <c r="L13" s="76">
        <v>95</v>
      </c>
      <c r="M13" s="76">
        <v>70</v>
      </c>
      <c r="N13" s="577">
        <f t="shared" si="4"/>
        <v>917</v>
      </c>
      <c r="O13" s="76"/>
      <c r="P13" s="76"/>
      <c r="Q13" s="577">
        <f t="shared" si="0"/>
        <v>917</v>
      </c>
      <c r="R13" s="578">
        <f t="shared" si="1"/>
        <v>375</v>
      </c>
    </row>
    <row r="14" spans="1:24">
      <c r="A14" s="74" t="s">
        <v>257</v>
      </c>
      <c r="B14" s="419" t="s">
        <v>721</v>
      </c>
      <c r="C14" s="75" t="s">
        <v>258</v>
      </c>
      <c r="D14" s="76"/>
      <c r="E14" s="76"/>
      <c r="F14" s="76"/>
      <c r="G14" s="577">
        <f t="shared" si="2"/>
        <v>0</v>
      </c>
      <c r="H14" s="76"/>
      <c r="I14" s="76"/>
      <c r="J14" s="577">
        <f t="shared" si="3"/>
        <v>0</v>
      </c>
      <c r="K14" s="76"/>
      <c r="L14" s="76"/>
      <c r="M14" s="76"/>
      <c r="N14" s="577">
        <f t="shared" si="4"/>
        <v>0</v>
      </c>
      <c r="O14" s="76"/>
      <c r="P14" s="76"/>
      <c r="Q14" s="577">
        <f t="shared" si="0"/>
        <v>0</v>
      </c>
      <c r="R14" s="578">
        <f t="shared" si="1"/>
        <v>0</v>
      </c>
    </row>
    <row r="15" spans="1:24">
      <c r="A15" s="74" t="s">
        <v>259</v>
      </c>
      <c r="B15" s="419" t="s">
        <v>722</v>
      </c>
      <c r="C15" s="75" t="s">
        <v>260</v>
      </c>
      <c r="D15" s="76">
        <v>143</v>
      </c>
      <c r="E15" s="76">
        <v>544</v>
      </c>
      <c r="F15" s="76">
        <v>61</v>
      </c>
      <c r="G15" s="577">
        <f t="shared" si="2"/>
        <v>626</v>
      </c>
      <c r="H15" s="76"/>
      <c r="I15" s="76"/>
      <c r="J15" s="577">
        <f t="shared" si="3"/>
        <v>626</v>
      </c>
      <c r="K15" s="76">
        <v>120</v>
      </c>
      <c r="L15" s="76">
        <v>131</v>
      </c>
      <c r="M15" s="76">
        <v>61</v>
      </c>
      <c r="N15" s="577">
        <f t="shared" si="4"/>
        <v>190</v>
      </c>
      <c r="O15" s="76"/>
      <c r="P15" s="76"/>
      <c r="Q15" s="577">
        <f t="shared" si="0"/>
        <v>190</v>
      </c>
      <c r="R15" s="578">
        <f t="shared" si="1"/>
        <v>436</v>
      </c>
    </row>
    <row r="16" spans="1:24">
      <c r="A16" s="77" t="s">
        <v>261</v>
      </c>
      <c r="B16" s="419" t="s">
        <v>723</v>
      </c>
      <c r="C16" s="75" t="s">
        <v>262</v>
      </c>
      <c r="D16" s="76">
        <v>513</v>
      </c>
      <c r="E16" s="76">
        <v>216</v>
      </c>
      <c r="F16" s="76">
        <v>27</v>
      </c>
      <c r="G16" s="577">
        <f t="shared" si="2"/>
        <v>702</v>
      </c>
      <c r="H16" s="76"/>
      <c r="I16" s="76"/>
      <c r="J16" s="577">
        <f t="shared" si="3"/>
        <v>702</v>
      </c>
      <c r="K16" s="76">
        <v>425</v>
      </c>
      <c r="L16" s="76">
        <v>43</v>
      </c>
      <c r="M16" s="76">
        <v>27</v>
      </c>
      <c r="N16" s="577">
        <f t="shared" si="4"/>
        <v>441</v>
      </c>
      <c r="O16" s="76"/>
      <c r="P16" s="76"/>
      <c r="Q16" s="577">
        <f t="shared" si="0"/>
        <v>441</v>
      </c>
      <c r="R16" s="578">
        <f t="shared" si="1"/>
        <v>261</v>
      </c>
    </row>
    <row r="17" spans="1:24" s="69" customFormat="1">
      <c r="A17" s="74" t="s">
        <v>263</v>
      </c>
      <c r="B17" s="420" t="s">
        <v>724</v>
      </c>
      <c r="C17" s="78" t="s">
        <v>264</v>
      </c>
      <c r="D17" s="76"/>
      <c r="E17" s="76"/>
      <c r="F17" s="76"/>
      <c r="G17" s="577">
        <f t="shared" si="2"/>
        <v>0</v>
      </c>
      <c r="H17" s="76"/>
      <c r="I17" s="76"/>
      <c r="J17" s="577">
        <f t="shared" si="3"/>
        <v>0</v>
      </c>
      <c r="K17" s="76"/>
      <c r="L17" s="76"/>
      <c r="M17" s="76"/>
      <c r="N17" s="577">
        <f t="shared" si="4"/>
        <v>0</v>
      </c>
      <c r="O17" s="76"/>
      <c r="P17" s="76"/>
      <c r="Q17" s="577">
        <f t="shared" si="0"/>
        <v>0</v>
      </c>
      <c r="R17" s="578">
        <f t="shared" si="1"/>
        <v>0</v>
      </c>
      <c r="T17" s="300"/>
      <c r="U17" s="300"/>
      <c r="V17" s="300"/>
      <c r="W17" s="300"/>
      <c r="X17" s="300"/>
    </row>
    <row r="18" spans="1:24">
      <c r="A18" s="74" t="s">
        <v>265</v>
      </c>
      <c r="B18" s="421" t="s">
        <v>725</v>
      </c>
      <c r="C18" s="75" t="s">
        <v>266</v>
      </c>
      <c r="D18" s="76">
        <v>3078</v>
      </c>
      <c r="E18" s="76">
        <v>2590</v>
      </c>
      <c r="F18" s="76">
        <v>80</v>
      </c>
      <c r="G18" s="577">
        <f t="shared" si="2"/>
        <v>5588</v>
      </c>
      <c r="H18" s="76"/>
      <c r="I18" s="76"/>
      <c r="J18" s="577">
        <f t="shared" si="3"/>
        <v>5588</v>
      </c>
      <c r="K18" s="76">
        <v>1184</v>
      </c>
      <c r="L18" s="76">
        <v>769</v>
      </c>
      <c r="M18" s="76">
        <v>74</v>
      </c>
      <c r="N18" s="577">
        <f t="shared" si="4"/>
        <v>1879</v>
      </c>
      <c r="O18" s="76"/>
      <c r="P18" s="76"/>
      <c r="Q18" s="577">
        <f t="shared" si="0"/>
        <v>1879</v>
      </c>
      <c r="R18" s="578">
        <f t="shared" si="1"/>
        <v>3709</v>
      </c>
    </row>
    <row r="19" spans="1:24" ht="16.2">
      <c r="A19" s="74"/>
      <c r="B19" s="422" t="s">
        <v>726</v>
      </c>
      <c r="C19" s="79" t="s">
        <v>267</v>
      </c>
      <c r="D19" s="579">
        <f>SUM(D11:D18)</f>
        <v>4753</v>
      </c>
      <c r="E19" s="579">
        <f>SUM(E11:E18)</f>
        <v>7720</v>
      </c>
      <c r="F19" s="579">
        <f>SUM(F11:F18)</f>
        <v>254</v>
      </c>
      <c r="G19" s="577">
        <f t="shared" si="2"/>
        <v>12219</v>
      </c>
      <c r="H19" s="579">
        <f>SUM(H11:H18)</f>
        <v>0</v>
      </c>
      <c r="I19" s="579">
        <f>SUM(I11:I18)</f>
        <v>0</v>
      </c>
      <c r="J19" s="577">
        <f t="shared" si="3"/>
        <v>12219</v>
      </c>
      <c r="K19" s="579">
        <f>SUM(K11:K18)</f>
        <v>2621</v>
      </c>
      <c r="L19" s="579">
        <f>SUM(L11:L18)</f>
        <v>1664</v>
      </c>
      <c r="M19" s="579">
        <f>SUM(M11:M18)</f>
        <v>232</v>
      </c>
      <c r="N19" s="577">
        <f t="shared" si="4"/>
        <v>4053</v>
      </c>
      <c r="O19" s="579">
        <f>SUM(O11:O18)</f>
        <v>0</v>
      </c>
      <c r="P19" s="579">
        <f>SUM(P11:P18)</f>
        <v>0</v>
      </c>
      <c r="Q19" s="577">
        <f t="shared" si="0"/>
        <v>4053</v>
      </c>
      <c r="R19" s="578">
        <f t="shared" si="1"/>
        <v>8166</v>
      </c>
    </row>
    <row r="20" spans="1:24" ht="16.2">
      <c r="A20" s="80" t="s">
        <v>268</v>
      </c>
      <c r="B20" s="423" t="s">
        <v>727</v>
      </c>
      <c r="C20" s="79" t="s">
        <v>269</v>
      </c>
      <c r="D20" s="76"/>
      <c r="E20" s="76"/>
      <c r="F20" s="76"/>
      <c r="G20" s="577">
        <f t="shared" si="2"/>
        <v>0</v>
      </c>
      <c r="H20" s="76"/>
      <c r="I20" s="76"/>
      <c r="J20" s="577">
        <f t="shared" si="3"/>
        <v>0</v>
      </c>
      <c r="K20" s="76"/>
      <c r="L20" s="76"/>
      <c r="M20" s="76"/>
      <c r="N20" s="577">
        <f t="shared" si="4"/>
        <v>0</v>
      </c>
      <c r="O20" s="76"/>
      <c r="P20" s="76"/>
      <c r="Q20" s="577">
        <f t="shared" si="0"/>
        <v>0</v>
      </c>
      <c r="R20" s="578">
        <f t="shared" si="1"/>
        <v>0</v>
      </c>
    </row>
    <row r="21" spans="1:24" ht="16.2">
      <c r="A21" s="81" t="s">
        <v>270</v>
      </c>
      <c r="B21" s="423" t="s">
        <v>728</v>
      </c>
      <c r="C21" s="79" t="s">
        <v>271</v>
      </c>
      <c r="D21" s="76"/>
      <c r="E21" s="76"/>
      <c r="F21" s="76"/>
      <c r="G21" s="577">
        <f t="shared" si="2"/>
        <v>0</v>
      </c>
      <c r="H21" s="76"/>
      <c r="I21" s="76"/>
      <c r="J21" s="577">
        <f t="shared" si="3"/>
        <v>0</v>
      </c>
      <c r="K21" s="76"/>
      <c r="L21" s="76"/>
      <c r="M21" s="76"/>
      <c r="N21" s="577">
        <f t="shared" si="4"/>
        <v>0</v>
      </c>
      <c r="O21" s="76"/>
      <c r="P21" s="76"/>
      <c r="Q21" s="577">
        <f t="shared" si="0"/>
        <v>0</v>
      </c>
      <c r="R21" s="578">
        <f t="shared" si="1"/>
        <v>0</v>
      </c>
    </row>
    <row r="22" spans="1:24">
      <c r="A22" s="81" t="s">
        <v>272</v>
      </c>
      <c r="B22" s="424" t="s">
        <v>729</v>
      </c>
      <c r="C22" s="75"/>
      <c r="D22" s="580"/>
      <c r="E22" s="580"/>
      <c r="F22" s="580"/>
      <c r="G22" s="577">
        <f t="shared" si="2"/>
        <v>0</v>
      </c>
      <c r="H22" s="580"/>
      <c r="I22" s="580"/>
      <c r="J22" s="577">
        <f t="shared" si="3"/>
        <v>0</v>
      </c>
      <c r="K22" s="580"/>
      <c r="L22" s="580"/>
      <c r="M22" s="580"/>
      <c r="N22" s="577">
        <f t="shared" si="4"/>
        <v>0</v>
      </c>
      <c r="O22" s="580"/>
      <c r="P22" s="580"/>
      <c r="Q22" s="577">
        <f t="shared" si="0"/>
        <v>0</v>
      </c>
      <c r="R22" s="578">
        <f t="shared" si="1"/>
        <v>0</v>
      </c>
    </row>
    <row r="23" spans="1:24">
      <c r="A23" s="74" t="s">
        <v>251</v>
      </c>
      <c r="B23" s="419" t="s">
        <v>730</v>
      </c>
      <c r="C23" s="75" t="s">
        <v>273</v>
      </c>
      <c r="D23" s="76"/>
      <c r="E23" s="76"/>
      <c r="F23" s="76"/>
      <c r="G23" s="577">
        <f t="shared" si="2"/>
        <v>0</v>
      </c>
      <c r="H23" s="76"/>
      <c r="I23" s="76"/>
      <c r="J23" s="577">
        <f t="shared" si="3"/>
        <v>0</v>
      </c>
      <c r="K23" s="76"/>
      <c r="L23" s="76"/>
      <c r="M23" s="76"/>
      <c r="N23" s="577">
        <f t="shared" si="4"/>
        <v>0</v>
      </c>
      <c r="O23" s="76"/>
      <c r="P23" s="76"/>
      <c r="Q23" s="577">
        <f t="shared" si="0"/>
        <v>0</v>
      </c>
      <c r="R23" s="578">
        <f t="shared" si="1"/>
        <v>0</v>
      </c>
    </row>
    <row r="24" spans="1:24">
      <c r="A24" s="74" t="s">
        <v>253</v>
      </c>
      <c r="B24" s="419" t="s">
        <v>731</v>
      </c>
      <c r="C24" s="75" t="s">
        <v>274</v>
      </c>
      <c r="D24" s="76">
        <v>2417</v>
      </c>
      <c r="E24" s="76">
        <v>535</v>
      </c>
      <c r="F24" s="76">
        <v>31</v>
      </c>
      <c r="G24" s="577">
        <f t="shared" si="2"/>
        <v>2921</v>
      </c>
      <c r="H24" s="76"/>
      <c r="I24" s="76"/>
      <c r="J24" s="577">
        <f t="shared" si="3"/>
        <v>2921</v>
      </c>
      <c r="K24" s="76">
        <v>2316</v>
      </c>
      <c r="L24" s="76">
        <v>462</v>
      </c>
      <c r="M24" s="76">
        <v>31</v>
      </c>
      <c r="N24" s="577">
        <f t="shared" si="4"/>
        <v>2747</v>
      </c>
      <c r="O24" s="76"/>
      <c r="P24" s="76"/>
      <c r="Q24" s="577">
        <f t="shared" si="0"/>
        <v>2747</v>
      </c>
      <c r="R24" s="578">
        <f t="shared" si="1"/>
        <v>174</v>
      </c>
    </row>
    <row r="25" spans="1:24">
      <c r="A25" s="82" t="s">
        <v>255</v>
      </c>
      <c r="B25" s="420" t="s">
        <v>732</v>
      </c>
      <c r="C25" s="75" t="s">
        <v>275</v>
      </c>
      <c r="D25" s="76">
        <v>700</v>
      </c>
      <c r="E25" s="76">
        <v>162</v>
      </c>
      <c r="F25" s="76">
        <v>598</v>
      </c>
      <c r="G25" s="577">
        <f t="shared" si="2"/>
        <v>264</v>
      </c>
      <c r="H25" s="76"/>
      <c r="I25" s="76"/>
      <c r="J25" s="577">
        <f t="shared" si="3"/>
        <v>264</v>
      </c>
      <c r="K25" s="76"/>
      <c r="L25" s="76"/>
      <c r="M25" s="76"/>
      <c r="N25" s="577">
        <f t="shared" si="4"/>
        <v>0</v>
      </c>
      <c r="O25" s="76"/>
      <c r="P25" s="76"/>
      <c r="Q25" s="577">
        <f t="shared" si="0"/>
        <v>0</v>
      </c>
      <c r="R25" s="578">
        <f t="shared" si="1"/>
        <v>264</v>
      </c>
    </row>
    <row r="26" spans="1:24">
      <c r="A26" s="74" t="s">
        <v>257</v>
      </c>
      <c r="B26" s="425" t="s">
        <v>733</v>
      </c>
      <c r="C26" s="75" t="s">
        <v>276</v>
      </c>
      <c r="D26" s="76">
        <v>10</v>
      </c>
      <c r="E26" s="76">
        <v>175</v>
      </c>
      <c r="F26" s="76"/>
      <c r="G26" s="577">
        <f t="shared" si="2"/>
        <v>185</v>
      </c>
      <c r="H26" s="76"/>
      <c r="I26" s="76"/>
      <c r="J26" s="577">
        <f t="shared" si="3"/>
        <v>185</v>
      </c>
      <c r="K26" s="76">
        <v>9</v>
      </c>
      <c r="L26" s="76">
        <v>40</v>
      </c>
      <c r="M26" s="76"/>
      <c r="N26" s="577">
        <f t="shared" si="4"/>
        <v>49</v>
      </c>
      <c r="O26" s="76"/>
      <c r="P26" s="76"/>
      <c r="Q26" s="577">
        <f t="shared" si="0"/>
        <v>49</v>
      </c>
      <c r="R26" s="578">
        <f t="shared" si="1"/>
        <v>136</v>
      </c>
    </row>
    <row r="27" spans="1:24" ht="16.2">
      <c r="A27" s="74"/>
      <c r="B27" s="422" t="s">
        <v>429</v>
      </c>
      <c r="C27" s="83" t="s">
        <v>277</v>
      </c>
      <c r="D27" s="581">
        <f>SUM(D23:D26)</f>
        <v>3127</v>
      </c>
      <c r="E27" s="581">
        <f t="shared" ref="E27:P27" si="5">SUM(E23:E26)</f>
        <v>872</v>
      </c>
      <c r="F27" s="581">
        <f t="shared" si="5"/>
        <v>629</v>
      </c>
      <c r="G27" s="582">
        <f t="shared" si="2"/>
        <v>3370</v>
      </c>
      <c r="H27" s="581">
        <f t="shared" si="5"/>
        <v>0</v>
      </c>
      <c r="I27" s="581">
        <f t="shared" si="5"/>
        <v>0</v>
      </c>
      <c r="J27" s="582">
        <f t="shared" si="3"/>
        <v>3370</v>
      </c>
      <c r="K27" s="581">
        <f t="shared" si="5"/>
        <v>2325</v>
      </c>
      <c r="L27" s="581">
        <f t="shared" si="5"/>
        <v>502</v>
      </c>
      <c r="M27" s="581">
        <f t="shared" si="5"/>
        <v>31</v>
      </c>
      <c r="N27" s="582">
        <f t="shared" si="4"/>
        <v>2796</v>
      </c>
      <c r="O27" s="581">
        <f t="shared" si="5"/>
        <v>0</v>
      </c>
      <c r="P27" s="581">
        <f t="shared" si="5"/>
        <v>0</v>
      </c>
      <c r="Q27" s="582">
        <f t="shared" si="0"/>
        <v>2796</v>
      </c>
      <c r="R27" s="583">
        <f t="shared" si="1"/>
        <v>574</v>
      </c>
    </row>
    <row r="28" spans="1:24" ht="31.2">
      <c r="A28" s="81" t="s">
        <v>278</v>
      </c>
      <c r="B28" s="426" t="s">
        <v>734</v>
      </c>
      <c r="C28" s="84"/>
      <c r="D28" s="584"/>
      <c r="E28" s="584"/>
      <c r="F28" s="584"/>
      <c r="G28" s="584"/>
      <c r="H28" s="584"/>
      <c r="I28" s="584"/>
      <c r="J28" s="584"/>
      <c r="K28" s="584"/>
      <c r="L28" s="584"/>
      <c r="M28" s="584"/>
      <c r="N28" s="584"/>
      <c r="O28" s="584"/>
      <c r="P28" s="584"/>
      <c r="Q28" s="584"/>
      <c r="R28" s="585"/>
    </row>
    <row r="29" spans="1:24">
      <c r="A29" s="74" t="s">
        <v>251</v>
      </c>
      <c r="B29" s="427" t="s">
        <v>735</v>
      </c>
      <c r="C29" s="85" t="s">
        <v>279</v>
      </c>
      <c r="D29" s="586">
        <f>SUM(D30:D33)</f>
        <v>0</v>
      </c>
      <c r="E29" s="586">
        <f t="shared" ref="E29:P29" si="6">SUM(E30:E33)</f>
        <v>0</v>
      </c>
      <c r="F29" s="586">
        <f t="shared" si="6"/>
        <v>0</v>
      </c>
      <c r="G29" s="586">
        <f t="shared" si="2"/>
        <v>0</v>
      </c>
      <c r="H29" s="586">
        <f t="shared" si="6"/>
        <v>0</v>
      </c>
      <c r="I29" s="586">
        <f t="shared" si="6"/>
        <v>0</v>
      </c>
      <c r="J29" s="586">
        <f t="shared" si="3"/>
        <v>0</v>
      </c>
      <c r="K29" s="586">
        <f t="shared" si="6"/>
        <v>0</v>
      </c>
      <c r="L29" s="586">
        <f t="shared" si="6"/>
        <v>0</v>
      </c>
      <c r="M29" s="586">
        <f t="shared" si="6"/>
        <v>0</v>
      </c>
      <c r="N29" s="586">
        <f t="shared" si="4"/>
        <v>0</v>
      </c>
      <c r="O29" s="586">
        <f t="shared" si="6"/>
        <v>0</v>
      </c>
      <c r="P29" s="586">
        <f t="shared" si="6"/>
        <v>0</v>
      </c>
      <c r="Q29" s="586">
        <f>N29+O29-P29</f>
        <v>0</v>
      </c>
      <c r="R29" s="587">
        <f>J29-Q29</f>
        <v>0</v>
      </c>
    </row>
    <row r="30" spans="1:24">
      <c r="A30" s="74"/>
      <c r="B30" s="419" t="s">
        <v>436</v>
      </c>
      <c r="C30" s="75" t="s">
        <v>280</v>
      </c>
      <c r="D30" s="76"/>
      <c r="E30" s="76">
        <f>+'1-Balance Sheet'!C36</f>
        <v>0</v>
      </c>
      <c r="F30" s="76"/>
      <c r="G30" s="577">
        <f t="shared" si="2"/>
        <v>0</v>
      </c>
      <c r="H30" s="76"/>
      <c r="I30" s="76"/>
      <c r="J30" s="577">
        <f t="shared" si="3"/>
        <v>0</v>
      </c>
      <c r="K30" s="76"/>
      <c r="L30" s="76"/>
      <c r="M30" s="76"/>
      <c r="N30" s="577">
        <f t="shared" si="4"/>
        <v>0</v>
      </c>
      <c r="O30" s="76"/>
      <c r="P30" s="76"/>
      <c r="Q30" s="577">
        <f t="shared" ref="Q30:Q41" si="7">N30+O30-P30</f>
        <v>0</v>
      </c>
      <c r="R30" s="578">
        <f t="shared" ref="R30:R41" si="8">J30-Q30</f>
        <v>0</v>
      </c>
    </row>
    <row r="31" spans="1:24">
      <c r="A31" s="74"/>
      <c r="B31" s="419" t="s">
        <v>437</v>
      </c>
      <c r="C31" s="75" t="s">
        <v>281</v>
      </c>
      <c r="D31" s="76"/>
      <c r="E31" s="76"/>
      <c r="F31" s="76"/>
      <c r="G31" s="577">
        <f t="shared" si="2"/>
        <v>0</v>
      </c>
      <c r="H31" s="76"/>
      <c r="I31" s="76"/>
      <c r="J31" s="577">
        <f t="shared" si="3"/>
        <v>0</v>
      </c>
      <c r="K31" s="76"/>
      <c r="L31" s="76"/>
      <c r="M31" s="76"/>
      <c r="N31" s="577">
        <f t="shared" si="4"/>
        <v>0</v>
      </c>
      <c r="O31" s="76"/>
      <c r="P31" s="76"/>
      <c r="Q31" s="577">
        <f t="shared" si="7"/>
        <v>0</v>
      </c>
      <c r="R31" s="578">
        <f t="shared" si="8"/>
        <v>0</v>
      </c>
    </row>
    <row r="32" spans="1:24">
      <c r="A32" s="74"/>
      <c r="B32" s="419" t="s">
        <v>438</v>
      </c>
      <c r="C32" s="75" t="s">
        <v>282</v>
      </c>
      <c r="D32" s="76"/>
      <c r="E32" s="76"/>
      <c r="F32" s="76"/>
      <c r="G32" s="577">
        <f t="shared" si="2"/>
        <v>0</v>
      </c>
      <c r="H32" s="76"/>
      <c r="I32" s="76"/>
      <c r="J32" s="577">
        <f t="shared" si="3"/>
        <v>0</v>
      </c>
      <c r="K32" s="76"/>
      <c r="L32" s="76"/>
      <c r="M32" s="76"/>
      <c r="N32" s="577">
        <f t="shared" si="4"/>
        <v>0</v>
      </c>
      <c r="O32" s="76"/>
      <c r="P32" s="76"/>
      <c r="Q32" s="577">
        <f t="shared" si="7"/>
        <v>0</v>
      </c>
      <c r="R32" s="578">
        <f t="shared" si="8"/>
        <v>0</v>
      </c>
    </row>
    <row r="33" spans="1:18">
      <c r="A33" s="74"/>
      <c r="B33" s="419" t="s">
        <v>439</v>
      </c>
      <c r="C33" s="75" t="s">
        <v>283</v>
      </c>
      <c r="D33" s="76"/>
      <c r="E33" s="76"/>
      <c r="F33" s="76"/>
      <c r="G33" s="577">
        <f t="shared" si="2"/>
        <v>0</v>
      </c>
      <c r="H33" s="76"/>
      <c r="I33" s="76"/>
      <c r="J33" s="577">
        <f t="shared" si="3"/>
        <v>0</v>
      </c>
      <c r="K33" s="76"/>
      <c r="L33" s="76"/>
      <c r="M33" s="76"/>
      <c r="N33" s="577">
        <f t="shared" si="4"/>
        <v>0</v>
      </c>
      <c r="O33" s="76"/>
      <c r="P33" s="76"/>
      <c r="Q33" s="577">
        <f t="shared" si="7"/>
        <v>0</v>
      </c>
      <c r="R33" s="578">
        <f t="shared" si="8"/>
        <v>0</v>
      </c>
    </row>
    <row r="34" spans="1:18">
      <c r="A34" s="74" t="s">
        <v>253</v>
      </c>
      <c r="B34" s="427" t="s">
        <v>736</v>
      </c>
      <c r="C34" s="75" t="s">
        <v>284</v>
      </c>
      <c r="D34" s="577">
        <f>SUM(D35:D38)</f>
        <v>0</v>
      </c>
      <c r="E34" s="577">
        <f t="shared" ref="E34:P34" si="9">SUM(E35:E38)</f>
        <v>0</v>
      </c>
      <c r="F34" s="577">
        <f t="shared" si="9"/>
        <v>0</v>
      </c>
      <c r="G34" s="577">
        <f t="shared" si="2"/>
        <v>0</v>
      </c>
      <c r="H34" s="577">
        <f t="shared" si="9"/>
        <v>0</v>
      </c>
      <c r="I34" s="577">
        <f t="shared" si="9"/>
        <v>0</v>
      </c>
      <c r="J34" s="577">
        <f t="shared" si="3"/>
        <v>0</v>
      </c>
      <c r="K34" s="577">
        <f t="shared" si="9"/>
        <v>0</v>
      </c>
      <c r="L34" s="577">
        <f t="shared" si="9"/>
        <v>0</v>
      </c>
      <c r="M34" s="577">
        <f t="shared" si="9"/>
        <v>0</v>
      </c>
      <c r="N34" s="577">
        <f t="shared" si="4"/>
        <v>0</v>
      </c>
      <c r="O34" s="577">
        <f t="shared" si="9"/>
        <v>0</v>
      </c>
      <c r="P34" s="577">
        <f t="shared" si="9"/>
        <v>0</v>
      </c>
      <c r="Q34" s="577">
        <f t="shared" si="7"/>
        <v>0</v>
      </c>
      <c r="R34" s="578">
        <f t="shared" si="8"/>
        <v>0</v>
      </c>
    </row>
    <row r="35" spans="1:18">
      <c r="A35" s="74"/>
      <c r="B35" s="428" t="s">
        <v>441</v>
      </c>
      <c r="C35" s="75" t="s">
        <v>285</v>
      </c>
      <c r="D35" s="76"/>
      <c r="E35" s="76"/>
      <c r="F35" s="76"/>
      <c r="G35" s="577">
        <f t="shared" si="2"/>
        <v>0</v>
      </c>
      <c r="H35" s="76"/>
      <c r="I35" s="76"/>
      <c r="J35" s="577">
        <f t="shared" si="3"/>
        <v>0</v>
      </c>
      <c r="K35" s="76"/>
      <c r="L35" s="76"/>
      <c r="M35" s="76"/>
      <c r="N35" s="577">
        <f t="shared" si="4"/>
        <v>0</v>
      </c>
      <c r="O35" s="76"/>
      <c r="P35" s="76"/>
      <c r="Q35" s="577">
        <f t="shared" si="7"/>
        <v>0</v>
      </c>
      <c r="R35" s="578">
        <f t="shared" si="8"/>
        <v>0</v>
      </c>
    </row>
    <row r="36" spans="1:18">
      <c r="A36" s="74"/>
      <c r="B36" s="428" t="s">
        <v>737</v>
      </c>
      <c r="C36" s="75" t="s">
        <v>286</v>
      </c>
      <c r="D36" s="76"/>
      <c r="E36" s="76"/>
      <c r="F36" s="76"/>
      <c r="G36" s="577">
        <f t="shared" si="2"/>
        <v>0</v>
      </c>
      <c r="H36" s="76"/>
      <c r="I36" s="76"/>
      <c r="J36" s="577">
        <f t="shared" si="3"/>
        <v>0</v>
      </c>
      <c r="K36" s="76"/>
      <c r="L36" s="76"/>
      <c r="M36" s="76"/>
      <c r="N36" s="577">
        <f t="shared" si="4"/>
        <v>0</v>
      </c>
      <c r="O36" s="76"/>
      <c r="P36" s="76"/>
      <c r="Q36" s="577">
        <f t="shared" si="7"/>
        <v>0</v>
      </c>
      <c r="R36" s="578">
        <f t="shared" si="8"/>
        <v>0</v>
      </c>
    </row>
    <row r="37" spans="1:18">
      <c r="A37" s="74"/>
      <c r="B37" s="428" t="s">
        <v>738</v>
      </c>
      <c r="C37" s="75" t="s">
        <v>287</v>
      </c>
      <c r="D37" s="76"/>
      <c r="E37" s="76"/>
      <c r="F37" s="76"/>
      <c r="G37" s="577">
        <f t="shared" si="2"/>
        <v>0</v>
      </c>
      <c r="H37" s="76"/>
      <c r="I37" s="76"/>
      <c r="J37" s="577">
        <f t="shared" si="3"/>
        <v>0</v>
      </c>
      <c r="K37" s="76"/>
      <c r="L37" s="76"/>
      <c r="M37" s="76"/>
      <c r="N37" s="577">
        <f t="shared" si="4"/>
        <v>0</v>
      </c>
      <c r="O37" s="76"/>
      <c r="P37" s="76"/>
      <c r="Q37" s="577">
        <f t="shared" si="7"/>
        <v>0</v>
      </c>
      <c r="R37" s="578">
        <f t="shared" si="8"/>
        <v>0</v>
      </c>
    </row>
    <row r="38" spans="1:18">
      <c r="A38" s="74"/>
      <c r="B38" s="428" t="s">
        <v>725</v>
      </c>
      <c r="C38" s="75" t="s">
        <v>288</v>
      </c>
      <c r="D38" s="76"/>
      <c r="E38" s="76"/>
      <c r="F38" s="76"/>
      <c r="G38" s="577">
        <f t="shared" si="2"/>
        <v>0</v>
      </c>
      <c r="H38" s="76"/>
      <c r="I38" s="76"/>
      <c r="J38" s="577">
        <f t="shared" si="3"/>
        <v>0</v>
      </c>
      <c r="K38" s="76"/>
      <c r="L38" s="76"/>
      <c r="M38" s="76"/>
      <c r="N38" s="577">
        <f t="shared" si="4"/>
        <v>0</v>
      </c>
      <c r="O38" s="76"/>
      <c r="P38" s="76"/>
      <c r="Q38" s="577">
        <f t="shared" si="7"/>
        <v>0</v>
      </c>
      <c r="R38" s="578">
        <f t="shared" si="8"/>
        <v>0</v>
      </c>
    </row>
    <row r="39" spans="1:18">
      <c r="A39" s="74" t="s">
        <v>255</v>
      </c>
      <c r="B39" s="428" t="s">
        <v>739</v>
      </c>
      <c r="C39" s="75" t="s">
        <v>289</v>
      </c>
      <c r="D39" s="76"/>
      <c r="E39" s="76"/>
      <c r="F39" s="76"/>
      <c r="G39" s="577">
        <f t="shared" si="2"/>
        <v>0</v>
      </c>
      <c r="H39" s="76"/>
      <c r="I39" s="76"/>
      <c r="J39" s="577">
        <f t="shared" si="3"/>
        <v>0</v>
      </c>
      <c r="K39" s="76"/>
      <c r="L39" s="76"/>
      <c r="M39" s="76"/>
      <c r="N39" s="577">
        <f t="shared" si="4"/>
        <v>0</v>
      </c>
      <c r="O39" s="76"/>
      <c r="P39" s="76"/>
      <c r="Q39" s="577">
        <f t="shared" si="7"/>
        <v>0</v>
      </c>
      <c r="R39" s="578">
        <f t="shared" si="8"/>
        <v>0</v>
      </c>
    </row>
    <row r="40" spans="1:18" ht="16.2">
      <c r="A40" s="74"/>
      <c r="B40" s="422" t="s">
        <v>740</v>
      </c>
      <c r="C40" s="79" t="s">
        <v>290</v>
      </c>
      <c r="D40" s="579">
        <f>D29+D34+D39</f>
        <v>0</v>
      </c>
      <c r="E40" s="579">
        <f t="shared" ref="E40:P40" si="10">E29+E34+E39</f>
        <v>0</v>
      </c>
      <c r="F40" s="579">
        <f t="shared" si="10"/>
        <v>0</v>
      </c>
      <c r="G40" s="577">
        <f t="shared" si="2"/>
        <v>0</v>
      </c>
      <c r="H40" s="579">
        <f t="shared" si="10"/>
        <v>0</v>
      </c>
      <c r="I40" s="579">
        <f t="shared" si="10"/>
        <v>0</v>
      </c>
      <c r="J40" s="577">
        <f t="shared" si="3"/>
        <v>0</v>
      </c>
      <c r="K40" s="579">
        <f t="shared" si="10"/>
        <v>0</v>
      </c>
      <c r="L40" s="579">
        <f t="shared" si="10"/>
        <v>0</v>
      </c>
      <c r="M40" s="579">
        <f t="shared" si="10"/>
        <v>0</v>
      </c>
      <c r="N40" s="577">
        <f t="shared" si="4"/>
        <v>0</v>
      </c>
      <c r="O40" s="579">
        <f t="shared" si="10"/>
        <v>0</v>
      </c>
      <c r="P40" s="579">
        <f t="shared" si="10"/>
        <v>0</v>
      </c>
      <c r="Q40" s="577">
        <f t="shared" si="7"/>
        <v>0</v>
      </c>
      <c r="R40" s="578">
        <f t="shared" si="8"/>
        <v>0</v>
      </c>
    </row>
    <row r="41" spans="1:18" ht="16.2">
      <c r="A41" s="80" t="s">
        <v>291</v>
      </c>
      <c r="B41" s="429" t="s">
        <v>741</v>
      </c>
      <c r="C41" s="79" t="s">
        <v>292</v>
      </c>
      <c r="D41" s="76"/>
      <c r="E41" s="76"/>
      <c r="F41" s="76"/>
      <c r="G41" s="577">
        <f t="shared" si="2"/>
        <v>0</v>
      </c>
      <c r="H41" s="76"/>
      <c r="I41" s="76"/>
      <c r="J41" s="577">
        <f t="shared" si="3"/>
        <v>0</v>
      </c>
      <c r="K41" s="76"/>
      <c r="L41" s="76"/>
      <c r="M41" s="76"/>
      <c r="N41" s="577">
        <f t="shared" si="4"/>
        <v>0</v>
      </c>
      <c r="O41" s="76"/>
      <c r="P41" s="76"/>
      <c r="Q41" s="577">
        <f t="shared" si="7"/>
        <v>0</v>
      </c>
      <c r="R41" s="578">
        <f t="shared" si="8"/>
        <v>0</v>
      </c>
    </row>
    <row r="42" spans="1:18" ht="16.2" thickBot="1">
      <c r="A42" s="86"/>
      <c r="B42" s="430" t="s">
        <v>742</v>
      </c>
      <c r="C42" s="87" t="s">
        <v>293</v>
      </c>
      <c r="D42" s="588">
        <f>D19+D20+D21+D27+D40+D41</f>
        <v>7880</v>
      </c>
      <c r="E42" s="588">
        <f>E19+E20+E21+E27+E40+E41</f>
        <v>8592</v>
      </c>
      <c r="F42" s="588">
        <f t="shared" ref="F42:R42" si="11">F19+F20+F21+F27+F40+F41</f>
        <v>883</v>
      </c>
      <c r="G42" s="588">
        <f t="shared" si="11"/>
        <v>15589</v>
      </c>
      <c r="H42" s="588">
        <f t="shared" si="11"/>
        <v>0</v>
      </c>
      <c r="I42" s="588">
        <f t="shared" si="11"/>
        <v>0</v>
      </c>
      <c r="J42" s="588">
        <f t="shared" si="11"/>
        <v>15589</v>
      </c>
      <c r="K42" s="588">
        <f t="shared" si="11"/>
        <v>4946</v>
      </c>
      <c r="L42" s="588">
        <f t="shared" si="11"/>
        <v>2166</v>
      </c>
      <c r="M42" s="588">
        <f t="shared" si="11"/>
        <v>263</v>
      </c>
      <c r="N42" s="588">
        <f t="shared" si="11"/>
        <v>6849</v>
      </c>
      <c r="O42" s="588">
        <f t="shared" si="11"/>
        <v>0</v>
      </c>
      <c r="P42" s="588">
        <f t="shared" si="11"/>
        <v>0</v>
      </c>
      <c r="Q42" s="588">
        <f t="shared" si="11"/>
        <v>6849</v>
      </c>
      <c r="R42" s="589">
        <f t="shared" si="11"/>
        <v>8740</v>
      </c>
    </row>
    <row r="43" spans="1:18" s="195" customFormat="1">
      <c r="E43" s="300"/>
      <c r="F43" s="300"/>
    </row>
    <row r="44" spans="1:18" s="195" customFormat="1">
      <c r="E44" s="300"/>
      <c r="F44" s="300"/>
    </row>
    <row r="45" spans="1:18" s="195" customFormat="1">
      <c r="E45" s="300"/>
      <c r="F45" s="300"/>
    </row>
    <row r="46" spans="1:18" s="195" customFormat="1">
      <c r="E46" s="300"/>
      <c r="F46" s="300"/>
    </row>
    <row r="47" spans="1:18" s="195" customFormat="1">
      <c r="E47" s="300"/>
      <c r="F47" s="300"/>
    </row>
    <row r="48" spans="1:18" s="195" customFormat="1">
      <c r="E48" s="300"/>
      <c r="F48" s="300"/>
    </row>
    <row r="49" spans="5:6" s="195" customFormat="1">
      <c r="E49" s="300"/>
      <c r="F49" s="300"/>
    </row>
    <row r="50" spans="5:6" s="195" customFormat="1">
      <c r="E50" s="300"/>
      <c r="F50" s="300"/>
    </row>
    <row r="51" spans="5:6" s="195" customFormat="1">
      <c r="E51" s="300"/>
      <c r="F51" s="300"/>
    </row>
    <row r="52" spans="5:6" s="195" customFormat="1">
      <c r="E52" s="300"/>
      <c r="F52" s="300"/>
    </row>
    <row r="53" spans="5:6" s="195" customFormat="1">
      <c r="E53" s="300"/>
      <c r="F53" s="300"/>
    </row>
    <row r="54" spans="5:6" s="195" customFormat="1">
      <c r="E54" s="300"/>
      <c r="F54" s="300"/>
    </row>
    <row r="55" spans="5:6" s="195" customFormat="1">
      <c r="E55" s="300"/>
      <c r="F55" s="300"/>
    </row>
    <row r="56" spans="5:6" s="195" customFormat="1">
      <c r="E56" s="300"/>
      <c r="F56" s="300"/>
    </row>
    <row r="57" spans="5:6" s="195" customFormat="1">
      <c r="E57" s="300"/>
      <c r="F57" s="300"/>
    </row>
    <row r="58" spans="5:6" s="195" customFormat="1">
      <c r="E58" s="300"/>
      <c r="F58" s="300"/>
    </row>
    <row r="59" spans="5:6" s="195" customFormat="1">
      <c r="E59" s="300"/>
      <c r="F59" s="300"/>
    </row>
    <row r="60" spans="5:6" s="195" customFormat="1">
      <c r="E60" s="300"/>
      <c r="F60" s="300"/>
    </row>
    <row r="61" spans="5:6" s="195" customFormat="1">
      <c r="E61" s="300"/>
      <c r="F61" s="300"/>
    </row>
    <row r="62" spans="5:6" s="195" customFormat="1">
      <c r="E62" s="300"/>
      <c r="F62" s="300"/>
    </row>
    <row r="63" spans="5:6" s="195" customFormat="1">
      <c r="E63" s="300"/>
      <c r="F63" s="300"/>
    </row>
    <row r="64" spans="5:6" s="195" customFormat="1">
      <c r="E64" s="300"/>
      <c r="F64" s="300"/>
    </row>
    <row r="65" spans="5:6" s="195" customFormat="1">
      <c r="E65" s="300"/>
      <c r="F65" s="300"/>
    </row>
    <row r="66" spans="5:6" s="195" customFormat="1">
      <c r="E66" s="300"/>
      <c r="F66" s="300"/>
    </row>
    <row r="67" spans="5:6" s="195" customFormat="1">
      <c r="E67" s="300"/>
      <c r="F67" s="300"/>
    </row>
    <row r="68" spans="5:6">
      <c r="E68" s="69"/>
      <c r="F68" s="69"/>
    </row>
    <row r="69" spans="5:6">
      <c r="E69" s="69"/>
      <c r="F69" s="69"/>
    </row>
    <row r="70" spans="5:6">
      <c r="E70" s="69"/>
      <c r="F70" s="69"/>
    </row>
    <row r="71" spans="5:6">
      <c r="E71" s="69"/>
      <c r="F71" s="69"/>
    </row>
    <row r="72" spans="5:6">
      <c r="E72" s="69"/>
      <c r="F72" s="69"/>
    </row>
    <row r="73" spans="5:6">
      <c r="E73" s="69"/>
      <c r="F73" s="69"/>
    </row>
    <row r="74" spans="5:6">
      <c r="E74" s="69"/>
      <c r="F74" s="69"/>
    </row>
    <row r="75" spans="5:6">
      <c r="E75" s="69"/>
      <c r="F75" s="69"/>
    </row>
    <row r="76" spans="5:6">
      <c r="E76" s="69"/>
      <c r="F76" s="69"/>
    </row>
    <row r="77" spans="5:6">
      <c r="E77" s="69"/>
      <c r="F77" s="69"/>
    </row>
    <row r="78" spans="5:6">
      <c r="E78" s="69"/>
      <c r="F78" s="69"/>
    </row>
    <row r="79" spans="5:6">
      <c r="E79" s="69"/>
      <c r="F79" s="69"/>
    </row>
    <row r="80" spans="5:6">
      <c r="E80" s="69"/>
      <c r="F80" s="69"/>
    </row>
    <row r="81" spans="5:6">
      <c r="E81" s="69"/>
      <c r="F81" s="69"/>
    </row>
    <row r="82" spans="5:6">
      <c r="E82" s="69"/>
      <c r="F82" s="69"/>
    </row>
    <row r="83" spans="5:6">
      <c r="E83" s="69"/>
      <c r="F83" s="69"/>
    </row>
    <row r="84" spans="5:6">
      <c r="E84" s="69"/>
      <c r="F84" s="69"/>
    </row>
    <row r="85" spans="5:6">
      <c r="E85" s="69"/>
      <c r="F85" s="69"/>
    </row>
    <row r="86" spans="5:6">
      <c r="E86" s="69"/>
      <c r="F86" s="69"/>
    </row>
    <row r="87" spans="5:6">
      <c r="E87" s="69"/>
      <c r="F87" s="69"/>
    </row>
    <row r="88" spans="5:6">
      <c r="E88" s="69"/>
      <c r="F88" s="69"/>
    </row>
    <row r="89" spans="5:6">
      <c r="E89" s="69"/>
      <c r="F89" s="69"/>
    </row>
    <row r="90" spans="5:6">
      <c r="E90" s="69"/>
      <c r="F90" s="69"/>
    </row>
    <row r="91" spans="5:6">
      <c r="E91" s="69"/>
      <c r="F91" s="69"/>
    </row>
    <row r="92" spans="5:6">
      <c r="E92" s="69"/>
      <c r="F92" s="69"/>
    </row>
    <row r="93" spans="5:6">
      <c r="E93" s="69"/>
      <c r="F93" s="69"/>
    </row>
    <row r="94" spans="5:6">
      <c r="E94" s="69"/>
      <c r="F94" s="69"/>
    </row>
    <row r="95" spans="5:6">
      <c r="E95" s="69"/>
      <c r="F95" s="69"/>
    </row>
    <row r="96" spans="5:6">
      <c r="E96" s="69"/>
      <c r="F96" s="69"/>
    </row>
    <row r="97" spans="5:6">
      <c r="E97" s="69"/>
      <c r="F97" s="69"/>
    </row>
    <row r="98" spans="5:6">
      <c r="E98" s="69"/>
      <c r="F98" s="69"/>
    </row>
    <row r="99" spans="5:6">
      <c r="E99" s="69"/>
      <c r="F99" s="69"/>
    </row>
    <row r="100" spans="5:6">
      <c r="E100" s="69"/>
      <c r="F100" s="69"/>
    </row>
    <row r="101" spans="5:6">
      <c r="E101" s="69"/>
      <c r="F101" s="69"/>
    </row>
    <row r="102" spans="5:6">
      <c r="E102" s="69"/>
      <c r="F102" s="69"/>
    </row>
    <row r="103" spans="5:6">
      <c r="E103" s="69"/>
      <c r="F103" s="69"/>
    </row>
    <row r="104" spans="5:6">
      <c r="E104" s="69"/>
      <c r="F104" s="69"/>
    </row>
    <row r="105" spans="5:6">
      <c r="E105" s="69"/>
      <c r="F105" s="69"/>
    </row>
    <row r="106" spans="5:6">
      <c r="E106" s="69"/>
      <c r="F106" s="69"/>
    </row>
    <row r="107" spans="5:6">
      <c r="E107" s="69"/>
      <c r="F107" s="69"/>
    </row>
    <row r="108" spans="5:6">
      <c r="E108" s="69"/>
      <c r="F108" s="69"/>
    </row>
    <row r="109" spans="5:6">
      <c r="E109" s="69"/>
      <c r="F109" s="69"/>
    </row>
    <row r="110" spans="5:6">
      <c r="E110" s="69"/>
      <c r="F110" s="69"/>
    </row>
    <row r="111" spans="5:6">
      <c r="E111" s="69"/>
      <c r="F111" s="69"/>
    </row>
    <row r="112" spans="5:6">
      <c r="E112" s="69"/>
      <c r="F112" s="69"/>
    </row>
    <row r="113" spans="5:6">
      <c r="E113" s="69"/>
      <c r="F113" s="69"/>
    </row>
    <row r="114" spans="5:6">
      <c r="E114" s="69"/>
      <c r="F114" s="69"/>
    </row>
    <row r="115" spans="5:6">
      <c r="E115" s="69"/>
      <c r="F115" s="69"/>
    </row>
    <row r="116" spans="5:6">
      <c r="E116" s="69"/>
      <c r="F116" s="69"/>
    </row>
    <row r="117" spans="5:6">
      <c r="E117" s="69"/>
      <c r="F117" s="69"/>
    </row>
    <row r="118" spans="5:6">
      <c r="E118" s="69"/>
      <c r="F118" s="69"/>
    </row>
    <row r="119" spans="5:6">
      <c r="E119" s="69"/>
      <c r="F119" s="69"/>
    </row>
    <row r="120" spans="5:6">
      <c r="E120" s="69"/>
      <c r="F120" s="69"/>
    </row>
    <row r="121" spans="5:6">
      <c r="E121" s="69"/>
      <c r="F121" s="69"/>
    </row>
    <row r="122" spans="5:6">
      <c r="E122" s="69"/>
      <c r="F122" s="69"/>
    </row>
    <row r="123" spans="5:6">
      <c r="E123" s="69"/>
      <c r="F123" s="69"/>
    </row>
    <row r="124" spans="5:6">
      <c r="E124" s="69"/>
      <c r="F124" s="69"/>
    </row>
    <row r="125" spans="5:6">
      <c r="E125" s="69"/>
      <c r="F125" s="69"/>
    </row>
    <row r="126" spans="5:6">
      <c r="E126" s="69"/>
      <c r="F126" s="69"/>
    </row>
    <row r="127" spans="5:6">
      <c r="E127" s="69"/>
      <c r="F127" s="69"/>
    </row>
    <row r="128" spans="5:6">
      <c r="E128" s="69"/>
      <c r="F128" s="69"/>
    </row>
    <row r="129" spans="5:6">
      <c r="E129" s="69"/>
      <c r="F129" s="69"/>
    </row>
    <row r="130" spans="5:6">
      <c r="E130" s="69"/>
      <c r="F130" s="69"/>
    </row>
    <row r="131" spans="5:6">
      <c r="E131" s="69"/>
      <c r="F131" s="69"/>
    </row>
    <row r="132" spans="5:6">
      <c r="E132" s="69"/>
      <c r="F132" s="69"/>
    </row>
    <row r="133" spans="5:6">
      <c r="E133" s="69"/>
      <c r="F133" s="69"/>
    </row>
    <row r="134" spans="5:6">
      <c r="E134" s="69"/>
      <c r="F134" s="69"/>
    </row>
    <row r="135" spans="5:6">
      <c r="E135" s="69"/>
      <c r="F135" s="69"/>
    </row>
    <row r="136" spans="5:6">
      <c r="E136" s="69"/>
      <c r="F136" s="69"/>
    </row>
    <row r="137" spans="5:6">
      <c r="E137" s="69"/>
      <c r="F137" s="69"/>
    </row>
    <row r="138" spans="5:6">
      <c r="E138" s="69"/>
      <c r="F138" s="69"/>
    </row>
    <row r="139" spans="5:6">
      <c r="E139" s="69"/>
      <c r="F139" s="69"/>
    </row>
    <row r="140" spans="5:6">
      <c r="E140" s="69"/>
      <c r="F140" s="69"/>
    </row>
    <row r="141" spans="5:6">
      <c r="E141" s="69"/>
      <c r="F141" s="69"/>
    </row>
    <row r="142" spans="5:6">
      <c r="E142" s="69"/>
      <c r="F142" s="69"/>
    </row>
    <row r="143" spans="5:6">
      <c r="E143" s="69"/>
      <c r="F143" s="69"/>
    </row>
    <row r="144" spans="5:6">
      <c r="E144" s="69"/>
      <c r="F144" s="69"/>
    </row>
    <row r="145" spans="5:6">
      <c r="E145" s="69"/>
      <c r="F145" s="69"/>
    </row>
    <row r="146" spans="5:6">
      <c r="E146" s="69"/>
      <c r="F146" s="69"/>
    </row>
    <row r="147" spans="5:6">
      <c r="E147" s="69"/>
      <c r="F147" s="69"/>
    </row>
    <row r="148" spans="5:6">
      <c r="E148" s="69"/>
      <c r="F148" s="69"/>
    </row>
    <row r="149" spans="5:6">
      <c r="E149" s="69"/>
      <c r="F149" s="69"/>
    </row>
    <row r="150" spans="5:6">
      <c r="E150" s="69"/>
      <c r="F150" s="69"/>
    </row>
    <row r="151" spans="5:6">
      <c r="E151" s="69"/>
      <c r="F151" s="69"/>
    </row>
    <row r="152" spans="5:6">
      <c r="E152" s="69"/>
      <c r="F152" s="69"/>
    </row>
    <row r="153" spans="5:6">
      <c r="E153" s="69"/>
      <c r="F153" s="69"/>
    </row>
    <row r="154" spans="5:6">
      <c r="E154" s="69"/>
      <c r="F154" s="69"/>
    </row>
    <row r="155" spans="5:6">
      <c r="E155" s="69"/>
      <c r="F155" s="69"/>
    </row>
    <row r="156" spans="5:6">
      <c r="E156" s="69"/>
      <c r="F156" s="69"/>
    </row>
    <row r="157" spans="5:6">
      <c r="E157" s="69"/>
      <c r="F157" s="69"/>
    </row>
    <row r="158" spans="5:6">
      <c r="E158" s="69"/>
      <c r="F158" s="69"/>
    </row>
    <row r="159" spans="5:6">
      <c r="E159" s="69"/>
      <c r="F159" s="69"/>
    </row>
    <row r="160" spans="5:6">
      <c r="E160" s="69"/>
      <c r="F160" s="69"/>
    </row>
    <row r="161" spans="5:6">
      <c r="E161" s="69"/>
      <c r="F161" s="69"/>
    </row>
    <row r="162" spans="5:6">
      <c r="E162" s="69"/>
      <c r="F162" s="69"/>
    </row>
    <row r="163" spans="5:6">
      <c r="E163" s="69"/>
      <c r="F163" s="69"/>
    </row>
    <row r="164" spans="5:6">
      <c r="E164" s="69"/>
      <c r="F164" s="69"/>
    </row>
    <row r="165" spans="5:6">
      <c r="E165" s="69"/>
      <c r="F165" s="69"/>
    </row>
    <row r="166" spans="5:6">
      <c r="E166" s="69"/>
      <c r="F166" s="69"/>
    </row>
    <row r="167" spans="5:6">
      <c r="E167" s="69"/>
      <c r="F167" s="69"/>
    </row>
    <row r="168" spans="5:6">
      <c r="E168" s="69"/>
      <c r="F168" s="69"/>
    </row>
    <row r="169" spans="5:6">
      <c r="E169" s="69"/>
      <c r="F169" s="69"/>
    </row>
    <row r="170" spans="5:6">
      <c r="E170" s="69"/>
      <c r="F170" s="69"/>
    </row>
    <row r="171" spans="5:6">
      <c r="E171" s="69"/>
      <c r="F171" s="69"/>
    </row>
    <row r="172" spans="5:6">
      <c r="E172" s="69"/>
      <c r="F172" s="69"/>
    </row>
    <row r="173" spans="5:6">
      <c r="E173" s="69"/>
      <c r="F173" s="69"/>
    </row>
    <row r="174" spans="5:6">
      <c r="E174" s="69"/>
      <c r="F174" s="69"/>
    </row>
    <row r="175" spans="5:6">
      <c r="E175" s="69"/>
      <c r="F175" s="69"/>
    </row>
    <row r="176" spans="5:6">
      <c r="E176" s="69"/>
      <c r="F176" s="69"/>
    </row>
    <row r="177" spans="5:6">
      <c r="E177" s="69"/>
      <c r="F177" s="69"/>
    </row>
    <row r="178" spans="5:6">
      <c r="E178" s="69"/>
      <c r="F178" s="69"/>
    </row>
    <row r="179" spans="5:6">
      <c r="E179" s="69"/>
      <c r="F179" s="69"/>
    </row>
    <row r="180" spans="5:6">
      <c r="E180" s="69"/>
      <c r="F180" s="69"/>
    </row>
    <row r="181" spans="5:6">
      <c r="E181" s="69"/>
      <c r="F181" s="69"/>
    </row>
    <row r="182" spans="5:6">
      <c r="E182" s="69"/>
      <c r="F182" s="69"/>
    </row>
    <row r="183" spans="5:6">
      <c r="E183" s="69"/>
      <c r="F183" s="69"/>
    </row>
    <row r="184" spans="5:6">
      <c r="E184" s="69"/>
      <c r="F184" s="69"/>
    </row>
    <row r="185" spans="5:6">
      <c r="E185" s="69"/>
      <c r="F185" s="69"/>
    </row>
    <row r="186" spans="5:6">
      <c r="E186" s="69"/>
      <c r="F186" s="69"/>
    </row>
    <row r="187" spans="5:6">
      <c r="E187" s="69"/>
      <c r="F187" s="69"/>
    </row>
  </sheetData>
  <mergeCells count="6">
    <mergeCell ref="R6:S6"/>
    <mergeCell ref="A7:B8"/>
    <mergeCell ref="C7:C8"/>
    <mergeCell ref="J7:J8"/>
    <mergeCell ref="Q7:Q8"/>
    <mergeCell ref="R7:R8"/>
  </mergeCells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 xr:uid="{00000000-0002-0000-0600-000000000000}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 xr:uid="{00000000-0002-0000-0600-000001000000}">
      <formula1>-99999999999990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A141"/>
  <sheetViews>
    <sheetView zoomScale="75" zoomScaleNormal="75" workbookViewId="0">
      <pane xSplit="2" ySplit="9" topLeftCell="C28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6"/>
  <cols>
    <col min="1" max="1" width="52.59765625" style="68" customWidth="1"/>
    <col min="2" max="2" width="10.59765625" style="73" customWidth="1"/>
    <col min="3" max="3" width="17.59765625" style="68" customWidth="1"/>
    <col min="4" max="5" width="15.59765625" style="68" customWidth="1"/>
    <col min="6" max="6" width="16.8984375" style="68" customWidth="1"/>
    <col min="7" max="7" width="0.19921875" style="68" customWidth="1"/>
    <col min="8" max="15" width="10.59765625" style="195" customWidth="1"/>
    <col min="16" max="26" width="10.59765625" style="68" customWidth="1"/>
    <col min="27" max="16384" width="10.59765625" style="68"/>
  </cols>
  <sheetData>
    <row r="1" spans="1:15" s="195" customFormat="1">
      <c r="A1" s="727" t="s">
        <v>743</v>
      </c>
      <c r="B1" s="727"/>
      <c r="C1" s="727"/>
      <c r="D1" s="727"/>
      <c r="E1" s="727"/>
      <c r="F1" s="315"/>
    </row>
    <row r="2" spans="1:15" s="195" customFormat="1">
      <c r="A2" s="314" t="s">
        <v>846</v>
      </c>
      <c r="B2" s="316"/>
      <c r="C2" s="317"/>
      <c r="D2" s="303"/>
      <c r="E2" s="315"/>
      <c r="F2" s="315"/>
    </row>
    <row r="3" spans="1:15" s="195" customFormat="1">
      <c r="A3" s="144"/>
      <c r="B3" s="316"/>
      <c r="C3" s="317"/>
      <c r="D3" s="315"/>
      <c r="E3" s="315"/>
      <c r="F3" s="315"/>
    </row>
    <row r="4" spans="1:15" s="195" customFormat="1">
      <c r="A4" s="555" t="str">
        <f>+Title!B14</f>
        <v>Telelink Business Services Group AD</v>
      </c>
      <c r="B4" s="318"/>
      <c r="C4" s="309"/>
      <c r="D4" s="293"/>
      <c r="E4" s="294"/>
    </row>
    <row r="5" spans="1:15" s="195" customFormat="1">
      <c r="A5" s="145">
        <f>+Title!B16</f>
        <v>205744019</v>
      </c>
      <c r="B5" s="155"/>
    </row>
    <row r="6" spans="1:15" s="195" customFormat="1" ht="16.2" thickBot="1">
      <c r="A6" s="556">
        <f>+Title!B10</f>
        <v>44834</v>
      </c>
      <c r="B6" s="196"/>
      <c r="C6" s="155"/>
      <c r="D6" s="716" t="s">
        <v>844</v>
      </c>
      <c r="E6" s="716"/>
    </row>
    <row r="7" spans="1:15" s="71" customFormat="1" ht="15.9" customHeight="1">
      <c r="A7" s="730" t="s">
        <v>651</v>
      </c>
      <c r="B7" s="732" t="s">
        <v>688</v>
      </c>
      <c r="C7" s="734" t="s">
        <v>744</v>
      </c>
      <c r="D7" s="117" t="s">
        <v>745</v>
      </c>
      <c r="E7" s="118"/>
      <c r="F7" s="327"/>
      <c r="H7" s="197"/>
      <c r="I7" s="197"/>
      <c r="J7" s="197"/>
      <c r="K7" s="197"/>
      <c r="L7" s="197"/>
      <c r="M7" s="197"/>
      <c r="N7" s="197"/>
      <c r="O7" s="197"/>
    </row>
    <row r="8" spans="1:15" s="71" customFormat="1">
      <c r="A8" s="731"/>
      <c r="B8" s="733"/>
      <c r="C8" s="735"/>
      <c r="D8" s="89" t="s">
        <v>746</v>
      </c>
      <c r="E8" s="90" t="s">
        <v>747</v>
      </c>
      <c r="F8" s="327"/>
      <c r="H8" s="197"/>
      <c r="I8" s="197"/>
      <c r="J8" s="197"/>
      <c r="K8" s="197"/>
      <c r="L8" s="197"/>
      <c r="M8" s="197"/>
      <c r="N8" s="197"/>
      <c r="O8" s="197"/>
    </row>
    <row r="9" spans="1:15" s="71" customFormat="1" ht="16.2" thickBot="1">
      <c r="A9" s="91" t="s">
        <v>1</v>
      </c>
      <c r="B9" s="92" t="s">
        <v>2</v>
      </c>
      <c r="C9" s="93">
        <v>1</v>
      </c>
      <c r="D9" s="93">
        <v>2</v>
      </c>
      <c r="E9" s="94">
        <v>3</v>
      </c>
      <c r="F9" s="327"/>
      <c r="H9" s="197"/>
      <c r="I9" s="197"/>
      <c r="J9" s="197"/>
      <c r="K9" s="197"/>
      <c r="L9" s="197"/>
      <c r="M9" s="197"/>
      <c r="N9" s="197"/>
      <c r="O9" s="197"/>
    </row>
    <row r="10" spans="1:15" ht="16.8" thickBot="1">
      <c r="A10" s="397" t="s">
        <v>748</v>
      </c>
      <c r="B10" s="159" t="s">
        <v>294</v>
      </c>
      <c r="C10" s="95"/>
      <c r="D10" s="95"/>
      <c r="E10" s="596">
        <f>C10-D10</f>
        <v>0</v>
      </c>
      <c r="F10" s="326"/>
    </row>
    <row r="11" spans="1:15">
      <c r="A11" s="397" t="s">
        <v>749</v>
      </c>
      <c r="B11" s="160"/>
      <c r="C11" s="590"/>
      <c r="D11" s="590"/>
      <c r="E11" s="597"/>
      <c r="F11" s="326" t="s">
        <v>880</v>
      </c>
    </row>
    <row r="12" spans="1:15">
      <c r="A12" s="398" t="s">
        <v>750</v>
      </c>
      <c r="B12" s="157" t="s">
        <v>295</v>
      </c>
      <c r="C12" s="591">
        <f>SUM(C13:C15)</f>
        <v>0</v>
      </c>
      <c r="D12" s="591">
        <f>SUM(D13:D15)</f>
        <v>0</v>
      </c>
      <c r="E12" s="598">
        <f>SUM(E13:E15)</f>
        <v>0</v>
      </c>
      <c r="F12" s="326" t="s">
        <v>881</v>
      </c>
    </row>
    <row r="13" spans="1:15">
      <c r="A13" s="398" t="s">
        <v>751</v>
      </c>
      <c r="B13" s="157" t="s">
        <v>296</v>
      </c>
      <c r="C13" s="99"/>
      <c r="D13" s="99"/>
      <c r="E13" s="598">
        <f t="shared" ref="E13:E43" si="0">C13-D13</f>
        <v>0</v>
      </c>
      <c r="F13" s="326" t="s">
        <v>882</v>
      </c>
    </row>
    <row r="14" spans="1:15">
      <c r="A14" s="398" t="s">
        <v>752</v>
      </c>
      <c r="B14" s="157" t="s">
        <v>297</v>
      </c>
      <c r="C14" s="99"/>
      <c r="D14" s="99">
        <f>+C14</f>
        <v>0</v>
      </c>
      <c r="E14" s="598">
        <f t="shared" si="0"/>
        <v>0</v>
      </c>
      <c r="F14" s="326" t="s">
        <v>883</v>
      </c>
    </row>
    <row r="15" spans="1:15">
      <c r="A15" s="398" t="s">
        <v>753</v>
      </c>
      <c r="B15" s="157" t="s">
        <v>298</v>
      </c>
      <c r="C15" s="99"/>
      <c r="D15" s="99">
        <f>+C15</f>
        <v>0</v>
      </c>
      <c r="E15" s="598">
        <f t="shared" si="0"/>
        <v>0</v>
      </c>
      <c r="F15" s="326" t="s">
        <v>884</v>
      </c>
    </row>
    <row r="16" spans="1:15">
      <c r="A16" s="398" t="s">
        <v>449</v>
      </c>
      <c r="B16" s="157" t="s">
        <v>299</v>
      </c>
      <c r="C16" s="99"/>
      <c r="D16" s="99"/>
      <c r="E16" s="598">
        <f t="shared" si="0"/>
        <v>0</v>
      </c>
      <c r="F16" s="326" t="s">
        <v>885</v>
      </c>
    </row>
    <row r="17" spans="1:6">
      <c r="A17" s="398" t="s">
        <v>754</v>
      </c>
      <c r="B17" s="157" t="s">
        <v>300</v>
      </c>
      <c r="C17" s="591">
        <f>+C18+C19</f>
        <v>0</v>
      </c>
      <c r="D17" s="591">
        <f>+D18+D19</f>
        <v>0</v>
      </c>
      <c r="E17" s="598">
        <f t="shared" si="0"/>
        <v>0</v>
      </c>
      <c r="F17" s="326" t="s">
        <v>886</v>
      </c>
    </row>
    <row r="18" spans="1:6">
      <c r="A18" s="398" t="s">
        <v>755</v>
      </c>
      <c r="B18" s="157" t="s">
        <v>301</v>
      </c>
      <c r="C18" s="99"/>
      <c r="D18" s="99"/>
      <c r="E18" s="598">
        <f t="shared" si="0"/>
        <v>0</v>
      </c>
      <c r="F18" s="326" t="s">
        <v>887</v>
      </c>
    </row>
    <row r="19" spans="1:6">
      <c r="A19" s="398" t="s">
        <v>753</v>
      </c>
      <c r="B19" s="157" t="s">
        <v>302</v>
      </c>
      <c r="C19" s="99"/>
      <c r="D19" s="99"/>
      <c r="E19" s="598">
        <f t="shared" si="0"/>
        <v>0</v>
      </c>
      <c r="F19" s="326" t="s">
        <v>884</v>
      </c>
    </row>
    <row r="20" spans="1:6" ht="16.8" thickBot="1">
      <c r="A20" s="399" t="s">
        <v>452</v>
      </c>
      <c r="B20" s="158" t="s">
        <v>303</v>
      </c>
      <c r="C20" s="592">
        <f>C12+C16+C17</f>
        <v>0</v>
      </c>
      <c r="D20" s="592">
        <f>D12+D16+D17</f>
        <v>0</v>
      </c>
      <c r="E20" s="599">
        <f>E12+E16+E17</f>
        <v>0</v>
      </c>
      <c r="F20" s="326"/>
    </row>
    <row r="21" spans="1:6">
      <c r="A21" s="400" t="s">
        <v>756</v>
      </c>
      <c r="B21" s="96"/>
      <c r="C21" s="101"/>
      <c r="D21" s="97"/>
      <c r="E21" s="597">
        <f t="shared" si="0"/>
        <v>0</v>
      </c>
      <c r="F21" s="326"/>
    </row>
    <row r="22" spans="1:6" ht="16.2">
      <c r="A22" s="401" t="s">
        <v>757</v>
      </c>
      <c r="B22" s="102" t="s">
        <v>304</v>
      </c>
      <c r="C22" s="103">
        <f>+'1-Balance Sheet'!C55</f>
        <v>647</v>
      </c>
      <c r="D22" s="103"/>
      <c r="E22" s="600">
        <f t="shared" si="0"/>
        <v>647</v>
      </c>
      <c r="F22" s="326"/>
    </row>
    <row r="23" spans="1:6" ht="16.2" thickBot="1">
      <c r="A23" s="402"/>
      <c r="B23" s="104"/>
      <c r="C23" s="105"/>
      <c r="D23" s="106"/>
      <c r="E23" s="601"/>
      <c r="F23" s="326"/>
    </row>
    <row r="24" spans="1:6">
      <c r="A24" s="403" t="s">
        <v>758</v>
      </c>
      <c r="B24" s="156"/>
      <c r="C24" s="593"/>
      <c r="D24" s="593"/>
      <c r="E24" s="602"/>
      <c r="F24" s="326"/>
    </row>
    <row r="25" spans="1:6">
      <c r="A25" s="398" t="s">
        <v>750</v>
      </c>
      <c r="B25" s="157" t="s">
        <v>305</v>
      </c>
      <c r="C25" s="591">
        <f>SUM(C26:C28)</f>
        <v>2092</v>
      </c>
      <c r="D25" s="591">
        <f>SUM(D26:D28)</f>
        <v>2092</v>
      </c>
      <c r="E25" s="598">
        <f>SUM(E26:E28)</f>
        <v>0</v>
      </c>
      <c r="F25" s="326" t="s">
        <v>888</v>
      </c>
    </row>
    <row r="26" spans="1:6">
      <c r="A26" s="398" t="s">
        <v>759</v>
      </c>
      <c r="B26" s="157" t="s">
        <v>306</v>
      </c>
      <c r="C26" s="99">
        <v>0</v>
      </c>
      <c r="D26" s="99"/>
      <c r="E26" s="598">
        <f t="shared" si="0"/>
        <v>0</v>
      </c>
      <c r="F26" s="326" t="s">
        <v>889</v>
      </c>
    </row>
    <row r="27" spans="1:6">
      <c r="A27" s="398" t="s">
        <v>760</v>
      </c>
      <c r="B27" s="157" t="s">
        <v>307</v>
      </c>
      <c r="C27" s="99">
        <v>2092</v>
      </c>
      <c r="D27" s="99">
        <f>+C27</f>
        <v>2092</v>
      </c>
      <c r="E27" s="598">
        <f t="shared" si="0"/>
        <v>0</v>
      </c>
      <c r="F27" s="326" t="s">
        <v>890</v>
      </c>
    </row>
    <row r="28" spans="1:6">
      <c r="A28" s="398" t="s">
        <v>753</v>
      </c>
      <c r="B28" s="157" t="s">
        <v>308</v>
      </c>
      <c r="C28" s="99"/>
      <c r="D28" s="99"/>
      <c r="E28" s="598">
        <f t="shared" si="0"/>
        <v>0</v>
      </c>
      <c r="F28" s="326" t="s">
        <v>891</v>
      </c>
    </row>
    <row r="29" spans="1:6">
      <c r="A29" s="398" t="s">
        <v>761</v>
      </c>
      <c r="B29" s="157" t="s">
        <v>309</v>
      </c>
      <c r="C29" s="99">
        <f>+'1-Balance Sheet'!C69</f>
        <v>18855</v>
      </c>
      <c r="D29" s="99">
        <f>+C29</f>
        <v>18855</v>
      </c>
      <c r="E29" s="598">
        <f t="shared" si="0"/>
        <v>0</v>
      </c>
      <c r="F29" s="326" t="s">
        <v>865</v>
      </c>
    </row>
    <row r="30" spans="1:6">
      <c r="A30" s="398" t="s">
        <v>467</v>
      </c>
      <c r="B30" s="157" t="s">
        <v>310</v>
      </c>
      <c r="C30" s="99">
        <f>+'1-Balance Sheet'!C70</f>
        <v>361</v>
      </c>
      <c r="D30" s="99">
        <f>+C30</f>
        <v>361</v>
      </c>
      <c r="E30" s="598">
        <f t="shared" si="0"/>
        <v>0</v>
      </c>
      <c r="F30" s="326" t="s">
        <v>866</v>
      </c>
    </row>
    <row r="31" spans="1:6">
      <c r="A31" s="398" t="s">
        <v>468</v>
      </c>
      <c r="B31" s="157" t="s">
        <v>311</v>
      </c>
      <c r="C31" s="99">
        <f>+'1-Balance Sheet'!C71</f>
        <v>0</v>
      </c>
      <c r="D31" s="99">
        <f>+C31</f>
        <v>0</v>
      </c>
      <c r="E31" s="598">
        <f t="shared" si="0"/>
        <v>0</v>
      </c>
      <c r="F31" s="326" t="s">
        <v>867</v>
      </c>
    </row>
    <row r="32" spans="1:6">
      <c r="A32" s="398" t="s">
        <v>469</v>
      </c>
      <c r="B32" s="157" t="s">
        <v>312</v>
      </c>
      <c r="C32" s="99">
        <v>355</v>
      </c>
      <c r="D32" s="99">
        <f>+C32</f>
        <v>355</v>
      </c>
      <c r="E32" s="598">
        <f t="shared" si="0"/>
        <v>0</v>
      </c>
      <c r="F32" s="326" t="s">
        <v>868</v>
      </c>
    </row>
    <row r="33" spans="1:27">
      <c r="A33" s="398" t="s">
        <v>762</v>
      </c>
      <c r="B33" s="157" t="s">
        <v>313</v>
      </c>
      <c r="C33" s="99"/>
      <c r="D33" s="99"/>
      <c r="E33" s="598">
        <f t="shared" si="0"/>
        <v>0</v>
      </c>
      <c r="F33" s="326" t="s">
        <v>869</v>
      </c>
    </row>
    <row r="34" spans="1:27">
      <c r="A34" s="398" t="s">
        <v>763</v>
      </c>
      <c r="B34" s="157" t="s">
        <v>314</v>
      </c>
      <c r="C34" s="591">
        <f>SUM(C35:C38)</f>
        <v>2120</v>
      </c>
      <c r="D34" s="591">
        <f>SUM(D35:D38)</f>
        <v>2120</v>
      </c>
      <c r="E34" s="598">
        <f>SUM(E35:E38)</f>
        <v>0</v>
      </c>
      <c r="F34" s="326" t="s">
        <v>870</v>
      </c>
    </row>
    <row r="35" spans="1:27">
      <c r="A35" s="398" t="s">
        <v>764</v>
      </c>
      <c r="B35" s="157" t="s">
        <v>315</v>
      </c>
      <c r="C35" s="99">
        <f>+'1-Balance Sheet'!C73</f>
        <v>2120</v>
      </c>
      <c r="D35" s="99">
        <f>+C35</f>
        <v>2120</v>
      </c>
      <c r="E35" s="598">
        <f t="shared" si="0"/>
        <v>0</v>
      </c>
      <c r="F35" s="326" t="s">
        <v>871</v>
      </c>
    </row>
    <row r="36" spans="1:27">
      <c r="A36" s="398" t="s">
        <v>765</v>
      </c>
      <c r="B36" s="157" t="s">
        <v>316</v>
      </c>
      <c r="C36" s="99"/>
      <c r="D36" s="99"/>
      <c r="E36" s="598">
        <f t="shared" si="0"/>
        <v>0</v>
      </c>
      <c r="F36" s="326" t="s">
        <v>872</v>
      </c>
    </row>
    <row r="37" spans="1:27">
      <c r="A37" s="398" t="s">
        <v>766</v>
      </c>
      <c r="B37" s="157" t="s">
        <v>317</v>
      </c>
      <c r="C37" s="99"/>
      <c r="D37" s="99"/>
      <c r="E37" s="598">
        <f t="shared" si="0"/>
        <v>0</v>
      </c>
      <c r="F37" s="326" t="s">
        <v>873</v>
      </c>
    </row>
    <row r="38" spans="1:27">
      <c r="A38" s="398" t="s">
        <v>767</v>
      </c>
      <c r="B38" s="157" t="s">
        <v>318</v>
      </c>
      <c r="C38" s="99"/>
      <c r="D38" s="99"/>
      <c r="E38" s="598">
        <f t="shared" si="0"/>
        <v>0</v>
      </c>
      <c r="F38" s="326" t="s">
        <v>874</v>
      </c>
    </row>
    <row r="39" spans="1:27">
      <c r="A39" s="398" t="s">
        <v>768</v>
      </c>
      <c r="B39" s="157" t="s">
        <v>319</v>
      </c>
      <c r="C39" s="591">
        <f>SUM(C40:C43)</f>
        <v>-229</v>
      </c>
      <c r="D39" s="591">
        <f>SUM(D40:D43)</f>
        <v>-229</v>
      </c>
      <c r="E39" s="598">
        <f>SUM(E40:E43)</f>
        <v>0</v>
      </c>
      <c r="F39" s="326" t="s">
        <v>875</v>
      </c>
    </row>
    <row r="40" spans="1:27">
      <c r="A40" s="398" t="s">
        <v>769</v>
      </c>
      <c r="B40" s="157" t="s">
        <v>320</v>
      </c>
      <c r="C40" s="99"/>
      <c r="D40" s="99"/>
      <c r="E40" s="598">
        <f t="shared" si="0"/>
        <v>0</v>
      </c>
      <c r="F40" s="326" t="s">
        <v>876</v>
      </c>
    </row>
    <row r="41" spans="1:27">
      <c r="A41" s="398" t="s">
        <v>770</v>
      </c>
      <c r="B41" s="157" t="s">
        <v>321</v>
      </c>
      <c r="C41" s="99"/>
      <c r="D41" s="99"/>
      <c r="E41" s="598">
        <f t="shared" si="0"/>
        <v>0</v>
      </c>
      <c r="F41" s="326" t="s">
        <v>877</v>
      </c>
    </row>
    <row r="42" spans="1:27">
      <c r="A42" s="398" t="s">
        <v>771</v>
      </c>
      <c r="B42" s="157" t="s">
        <v>322</v>
      </c>
      <c r="C42" s="99"/>
      <c r="D42" s="99"/>
      <c r="E42" s="598">
        <f t="shared" si="0"/>
        <v>0</v>
      </c>
      <c r="F42" s="326" t="s">
        <v>878</v>
      </c>
    </row>
    <row r="43" spans="1:27">
      <c r="A43" s="398" t="s">
        <v>772</v>
      </c>
      <c r="B43" s="157" t="s">
        <v>323</v>
      </c>
      <c r="C43" s="99">
        <f>+'1-Balance Sheet'!C75-C32</f>
        <v>-229</v>
      </c>
      <c r="D43" s="99">
        <f>+C43</f>
        <v>-229</v>
      </c>
      <c r="E43" s="598">
        <f t="shared" si="0"/>
        <v>0</v>
      </c>
      <c r="F43" s="326" t="s">
        <v>879</v>
      </c>
    </row>
    <row r="44" spans="1:27" ht="16.8" thickBot="1">
      <c r="A44" s="399" t="s">
        <v>773</v>
      </c>
      <c r="B44" s="158" t="s">
        <v>324</v>
      </c>
      <c r="C44" s="594">
        <f>C25+C29+C30+C32+C31+C33+C34+C39</f>
        <v>23554</v>
      </c>
      <c r="D44" s="594">
        <f>D25+D29+D30+D32+D31+D33+D34+D39</f>
        <v>23554</v>
      </c>
      <c r="E44" s="603">
        <f>E25+E29+E30+E32+E31+E33+E34+E39</f>
        <v>0</v>
      </c>
      <c r="F44" s="642">
        <f>+C44-'1-Balance Sheet'!C76</f>
        <v>-5460</v>
      </c>
    </row>
    <row r="45" spans="1:27" ht="16.2" thickBot="1">
      <c r="A45" s="404" t="s">
        <v>774</v>
      </c>
      <c r="B45" s="107" t="s">
        <v>325</v>
      </c>
      <c r="C45" s="595">
        <f>C44+C22+C20+C10</f>
        <v>24201</v>
      </c>
      <c r="D45" s="595">
        <f>D44+D22+D20+D10</f>
        <v>23554</v>
      </c>
      <c r="E45" s="604">
        <f>E44+E22+E20+E10</f>
        <v>647</v>
      </c>
      <c r="F45" s="326"/>
    </row>
    <row r="46" spans="1:27" s="195" customFormat="1">
      <c r="A46" s="319"/>
      <c r="B46" s="320"/>
      <c r="C46" s="321"/>
      <c r="D46" s="321"/>
      <c r="E46" s="321"/>
      <c r="F46" s="326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</row>
    <row r="47" spans="1:27" s="195" customFormat="1">
      <c r="A47" s="319"/>
      <c r="B47" s="320"/>
      <c r="C47" s="321"/>
      <c r="D47" s="321"/>
      <c r="E47" s="321"/>
      <c r="F47" s="326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</row>
    <row r="48" spans="1:27" s="195" customFormat="1" ht="16.2" thickBot="1">
      <c r="A48" s="319" t="s">
        <v>775</v>
      </c>
      <c r="B48" s="320"/>
      <c r="C48" s="322"/>
      <c r="D48" s="322"/>
      <c r="E48" s="322"/>
      <c r="F48" s="715" t="s">
        <v>844</v>
      </c>
      <c r="G48" s="715"/>
    </row>
    <row r="49" spans="1:15" s="71" customFormat="1">
      <c r="A49" s="736" t="s">
        <v>651</v>
      </c>
      <c r="B49" s="738" t="s">
        <v>652</v>
      </c>
      <c r="C49" s="740" t="s">
        <v>744</v>
      </c>
      <c r="D49" s="88" t="s">
        <v>776</v>
      </c>
      <c r="E49" s="88"/>
      <c r="F49" s="728" t="s">
        <v>777</v>
      </c>
      <c r="H49" s="197"/>
      <c r="I49" s="197"/>
      <c r="J49" s="197"/>
      <c r="K49" s="197"/>
      <c r="L49" s="197"/>
      <c r="M49" s="197"/>
      <c r="N49" s="197"/>
      <c r="O49" s="197"/>
    </row>
    <row r="50" spans="1:15" s="71" customFormat="1">
      <c r="A50" s="737"/>
      <c r="B50" s="739"/>
      <c r="C50" s="741"/>
      <c r="D50" s="109" t="s">
        <v>746</v>
      </c>
      <c r="E50" s="109" t="s">
        <v>747</v>
      </c>
      <c r="F50" s="729"/>
      <c r="H50" s="197"/>
      <c r="I50" s="197"/>
      <c r="J50" s="197"/>
      <c r="K50" s="197"/>
      <c r="L50" s="197"/>
      <c r="M50" s="197"/>
      <c r="N50" s="197"/>
      <c r="O50" s="197"/>
    </row>
    <row r="51" spans="1:15" s="71" customFormat="1" ht="16.2" thickBot="1">
      <c r="A51" s="91" t="s">
        <v>1</v>
      </c>
      <c r="B51" s="92" t="s">
        <v>2</v>
      </c>
      <c r="C51" s="93">
        <v>1</v>
      </c>
      <c r="D51" s="93">
        <v>2</v>
      </c>
      <c r="E51" s="110">
        <v>3</v>
      </c>
      <c r="F51" s="111">
        <v>4</v>
      </c>
      <c r="H51" s="197"/>
      <c r="I51" s="197"/>
      <c r="J51" s="197"/>
      <c r="K51" s="197"/>
      <c r="L51" s="197"/>
      <c r="M51" s="197"/>
      <c r="N51" s="197"/>
      <c r="O51" s="197"/>
    </row>
    <row r="52" spans="1:15">
      <c r="A52" s="405" t="s">
        <v>517</v>
      </c>
      <c r="B52" s="112"/>
      <c r="C52" s="605"/>
      <c r="D52" s="605"/>
      <c r="E52" s="605"/>
      <c r="F52" s="606"/>
      <c r="H52" s="195" t="s">
        <v>892</v>
      </c>
    </row>
    <row r="53" spans="1:15">
      <c r="A53" s="401" t="s">
        <v>778</v>
      </c>
      <c r="B53" s="98" t="s">
        <v>326</v>
      </c>
      <c r="C53" s="607">
        <f>SUM(C54:C56)</f>
        <v>0</v>
      </c>
      <c r="D53" s="607">
        <f>SUM(D54:D56)</f>
        <v>0</v>
      </c>
      <c r="E53" s="608">
        <f>C53-D53</f>
        <v>0</v>
      </c>
      <c r="F53" s="609">
        <f>SUM(F54:F56)</f>
        <v>0</v>
      </c>
      <c r="H53" s="195" t="s">
        <v>893</v>
      </c>
    </row>
    <row r="54" spans="1:15">
      <c r="A54" s="401" t="s">
        <v>779</v>
      </c>
      <c r="B54" s="98" t="s">
        <v>327</v>
      </c>
      <c r="C54" s="9"/>
      <c r="D54" s="9">
        <f>+C54</f>
        <v>0</v>
      </c>
      <c r="E54" s="608">
        <f>C54-D54</f>
        <v>0</v>
      </c>
      <c r="F54" s="10"/>
      <c r="H54" s="195" t="s">
        <v>894</v>
      </c>
    </row>
    <row r="55" spans="1:15">
      <c r="A55" s="401" t="s">
        <v>780</v>
      </c>
      <c r="B55" s="98" t="s">
        <v>328</v>
      </c>
      <c r="C55" s="9"/>
      <c r="D55" s="9"/>
      <c r="E55" s="608">
        <f t="shared" ref="E55:E69" si="1">C55-D55</f>
        <v>0</v>
      </c>
      <c r="F55" s="10"/>
      <c r="H55" s="195" t="s">
        <v>895</v>
      </c>
    </row>
    <row r="56" spans="1:15">
      <c r="A56" s="401" t="s">
        <v>772</v>
      </c>
      <c r="B56" s="98" t="s">
        <v>329</v>
      </c>
      <c r="C56" s="9"/>
      <c r="D56" s="9"/>
      <c r="E56" s="608">
        <f t="shared" si="1"/>
        <v>0</v>
      </c>
      <c r="F56" s="10"/>
      <c r="H56" s="195" t="s">
        <v>879</v>
      </c>
    </row>
    <row r="57" spans="1:15">
      <c r="A57" s="401" t="s">
        <v>781</v>
      </c>
      <c r="B57" s="98" t="s">
        <v>330</v>
      </c>
      <c r="C57" s="607">
        <f>C58+C60</f>
        <v>0</v>
      </c>
      <c r="D57" s="607">
        <f>D58+D60</f>
        <v>0</v>
      </c>
      <c r="E57" s="608">
        <f t="shared" si="1"/>
        <v>0</v>
      </c>
      <c r="F57" s="610">
        <f>F58+F60</f>
        <v>0</v>
      </c>
      <c r="H57" s="195" t="s">
        <v>896</v>
      </c>
    </row>
    <row r="58" spans="1:15">
      <c r="A58" s="401" t="s">
        <v>782</v>
      </c>
      <c r="B58" s="98" t="s">
        <v>331</v>
      </c>
      <c r="C58" s="9">
        <f>+'1-Balance Sheet'!G45</f>
        <v>0</v>
      </c>
      <c r="D58" s="9"/>
      <c r="E58" s="608">
        <f t="shared" si="1"/>
        <v>0</v>
      </c>
      <c r="F58" s="10"/>
      <c r="H58" s="195" t="s">
        <v>897</v>
      </c>
    </row>
    <row r="59" spans="1:15">
      <c r="A59" s="406" t="s">
        <v>783</v>
      </c>
      <c r="B59" s="98" t="s">
        <v>332</v>
      </c>
      <c r="C59" s="9"/>
      <c r="D59" s="9"/>
      <c r="E59" s="608">
        <f t="shared" si="1"/>
        <v>0</v>
      </c>
      <c r="F59" s="10"/>
      <c r="H59" s="195" t="s">
        <v>898</v>
      </c>
    </row>
    <row r="60" spans="1:15">
      <c r="A60" s="406" t="s">
        <v>784</v>
      </c>
      <c r="B60" s="98" t="s">
        <v>333</v>
      </c>
      <c r="C60" s="9"/>
      <c r="D60" s="9"/>
      <c r="E60" s="608">
        <f t="shared" si="1"/>
        <v>0</v>
      </c>
      <c r="F60" s="10"/>
      <c r="H60" s="195" t="s">
        <v>899</v>
      </c>
    </row>
    <row r="61" spans="1:15">
      <c r="A61" s="406" t="s">
        <v>783</v>
      </c>
      <c r="B61" s="98" t="s">
        <v>334</v>
      </c>
      <c r="C61" s="9"/>
      <c r="D61" s="9"/>
      <c r="E61" s="608">
        <f t="shared" si="1"/>
        <v>0</v>
      </c>
      <c r="F61" s="10"/>
      <c r="H61" s="195" t="s">
        <v>898</v>
      </c>
    </row>
    <row r="62" spans="1:15">
      <c r="A62" s="401" t="s">
        <v>785</v>
      </c>
      <c r="B62" s="98" t="s">
        <v>335</v>
      </c>
      <c r="C62" s="9"/>
      <c r="D62" s="9"/>
      <c r="E62" s="608">
        <f t="shared" si="1"/>
        <v>0</v>
      </c>
      <c r="F62" s="10"/>
      <c r="H62" s="195" t="s">
        <v>900</v>
      </c>
    </row>
    <row r="63" spans="1:15">
      <c r="A63" s="401" t="s">
        <v>468</v>
      </c>
      <c r="B63" s="98" t="s">
        <v>336</v>
      </c>
      <c r="C63" s="9"/>
      <c r="D63" s="9"/>
      <c r="E63" s="608">
        <f t="shared" si="1"/>
        <v>0</v>
      </c>
      <c r="F63" s="10"/>
      <c r="H63" s="195" t="s">
        <v>901</v>
      </c>
    </row>
    <row r="64" spans="1:15">
      <c r="A64" s="401" t="s">
        <v>521</v>
      </c>
      <c r="B64" s="98" t="s">
        <v>337</v>
      </c>
      <c r="C64" s="9"/>
      <c r="D64" s="9"/>
      <c r="E64" s="608">
        <f t="shared" si="1"/>
        <v>0</v>
      </c>
      <c r="F64" s="10"/>
      <c r="H64" s="195" t="s">
        <v>902</v>
      </c>
    </row>
    <row r="65" spans="1:16">
      <c r="A65" s="401" t="s">
        <v>786</v>
      </c>
      <c r="B65" s="98" t="s">
        <v>338</v>
      </c>
      <c r="C65" s="9">
        <f>+'1-Balance Sheet'!G49</f>
        <v>28</v>
      </c>
      <c r="D65" s="9"/>
      <c r="E65" s="608">
        <f t="shared" si="1"/>
        <v>28</v>
      </c>
      <c r="F65" s="10"/>
      <c r="H65" s="195" t="s">
        <v>903</v>
      </c>
    </row>
    <row r="66" spans="1:16">
      <c r="A66" s="401" t="s">
        <v>755</v>
      </c>
      <c r="B66" s="98" t="s">
        <v>339</v>
      </c>
      <c r="C66" s="9">
        <f>+'1-Balance Sheet'!G49</f>
        <v>28</v>
      </c>
      <c r="D66" s="9"/>
      <c r="E66" s="608">
        <f t="shared" si="1"/>
        <v>28</v>
      </c>
      <c r="F66" s="10">
        <f>+C66*97.9%</f>
        <v>27.412000000000003</v>
      </c>
      <c r="H66" s="195" t="s">
        <v>904</v>
      </c>
    </row>
    <row r="67" spans="1:16" ht="16.8" thickBot="1">
      <c r="A67" s="407" t="s">
        <v>523</v>
      </c>
      <c r="B67" s="100" t="s">
        <v>340</v>
      </c>
      <c r="C67" s="611">
        <f>C53+C57+C62+C63+C64+C65</f>
        <v>28</v>
      </c>
      <c r="D67" s="611">
        <f>D53+D57+D62+D63+D64+D65</f>
        <v>0</v>
      </c>
      <c r="E67" s="612">
        <f t="shared" si="1"/>
        <v>28</v>
      </c>
      <c r="F67" s="613">
        <f>F53+F57+F62+F63+F64+F65</f>
        <v>0</v>
      </c>
      <c r="H67" s="195" t="s">
        <v>905</v>
      </c>
      <c r="P67" s="644">
        <f>+C67-'1-Balance Sheet'!G49</f>
        <v>0</v>
      </c>
    </row>
    <row r="68" spans="1:16">
      <c r="A68" s="408" t="s">
        <v>787</v>
      </c>
      <c r="B68" s="113"/>
      <c r="C68" s="382"/>
      <c r="D68" s="382"/>
      <c r="E68" s="383"/>
      <c r="F68" s="384"/>
      <c r="H68" s="195" t="s">
        <v>906</v>
      </c>
    </row>
    <row r="69" spans="1:16">
      <c r="A69" s="401" t="s">
        <v>788</v>
      </c>
      <c r="B69" s="114" t="s">
        <v>341</v>
      </c>
      <c r="C69" s="9"/>
      <c r="D69" s="9"/>
      <c r="E69" s="608">
        <f t="shared" si="1"/>
        <v>0</v>
      </c>
      <c r="F69" s="10"/>
      <c r="H69" s="195" t="s">
        <v>907</v>
      </c>
    </row>
    <row r="70" spans="1:16" ht="16.2" thickBot="1">
      <c r="A70" s="409"/>
      <c r="B70" s="115"/>
      <c r="C70" s="385"/>
      <c r="D70" s="385"/>
      <c r="E70" s="386"/>
      <c r="F70" s="387"/>
    </row>
    <row r="71" spans="1:16">
      <c r="A71" s="405" t="s">
        <v>789</v>
      </c>
      <c r="B71" s="112"/>
      <c r="C71" s="614"/>
      <c r="D71" s="614"/>
      <c r="E71" s="614"/>
      <c r="F71" s="615"/>
      <c r="H71" s="195" t="s">
        <v>908</v>
      </c>
    </row>
    <row r="72" spans="1:16">
      <c r="A72" s="401" t="s">
        <v>790</v>
      </c>
      <c r="B72" s="98" t="s">
        <v>342</v>
      </c>
      <c r="C72" s="607">
        <f>SUM(C73:C75)</f>
        <v>231</v>
      </c>
      <c r="D72" s="607">
        <f>SUM(D73:D75)</f>
        <v>231</v>
      </c>
      <c r="E72" s="607">
        <f>SUM(E73:E75)</f>
        <v>0</v>
      </c>
      <c r="F72" s="610">
        <f>SUM(F73:F75)</f>
        <v>0</v>
      </c>
      <c r="H72" s="195" t="s">
        <v>893</v>
      </c>
    </row>
    <row r="73" spans="1:16">
      <c r="A73" s="401" t="s">
        <v>791</v>
      </c>
      <c r="B73" s="98" t="s">
        <v>343</v>
      </c>
      <c r="C73" s="9">
        <f>+'1-Balance Sheet'!G63-C75</f>
        <v>208</v>
      </c>
      <c r="D73" s="9">
        <f>+C73</f>
        <v>208</v>
      </c>
      <c r="E73" s="608">
        <f t="shared" ref="E73:E96" si="2">C73-D73</f>
        <v>0</v>
      </c>
      <c r="F73" s="10"/>
      <c r="H73" s="195" t="s">
        <v>909</v>
      </c>
    </row>
    <row r="74" spans="1:16">
      <c r="A74" s="401" t="s">
        <v>792</v>
      </c>
      <c r="B74" s="98" t="s">
        <v>344</v>
      </c>
      <c r="C74" s="9"/>
      <c r="D74" s="9"/>
      <c r="E74" s="608">
        <f t="shared" si="2"/>
        <v>0</v>
      </c>
      <c r="F74" s="10"/>
      <c r="H74" s="195" t="s">
        <v>910</v>
      </c>
    </row>
    <row r="75" spans="1:16">
      <c r="A75" s="410" t="s">
        <v>793</v>
      </c>
      <c r="B75" s="98" t="s">
        <v>345</v>
      </c>
      <c r="C75" s="9">
        <v>23</v>
      </c>
      <c r="D75" s="9">
        <f>+C75</f>
        <v>23</v>
      </c>
      <c r="E75" s="608">
        <f t="shared" si="2"/>
        <v>0</v>
      </c>
      <c r="F75" s="10"/>
      <c r="H75" s="195" t="s">
        <v>911</v>
      </c>
    </row>
    <row r="76" spans="1:16">
      <c r="A76" s="401" t="s">
        <v>794</v>
      </c>
      <c r="B76" s="98" t="s">
        <v>346</v>
      </c>
      <c r="C76" s="607">
        <f>C77+C79</f>
        <v>3814</v>
      </c>
      <c r="D76" s="607">
        <f>D77+D79</f>
        <v>3814</v>
      </c>
      <c r="E76" s="607">
        <f>E77+E79</f>
        <v>0</v>
      </c>
      <c r="F76" s="610">
        <f>F77+F79</f>
        <v>3793.26</v>
      </c>
      <c r="H76" s="195" t="s">
        <v>896</v>
      </c>
    </row>
    <row r="77" spans="1:16">
      <c r="A77" s="401" t="s">
        <v>795</v>
      </c>
      <c r="B77" s="98" t="s">
        <v>347</v>
      </c>
      <c r="C77" s="9">
        <f>+'1-Balance Sheet'!G60</f>
        <v>2874</v>
      </c>
      <c r="D77" s="9">
        <f>+C77</f>
        <v>2874</v>
      </c>
      <c r="E77" s="608">
        <f t="shared" si="2"/>
        <v>0</v>
      </c>
      <c r="F77" s="10">
        <f>+C77</f>
        <v>2874</v>
      </c>
      <c r="H77" s="195" t="s">
        <v>912</v>
      </c>
    </row>
    <row r="78" spans="1:16">
      <c r="A78" s="401" t="s">
        <v>796</v>
      </c>
      <c r="B78" s="98" t="s">
        <v>348</v>
      </c>
      <c r="C78" s="9"/>
      <c r="D78" s="9"/>
      <c r="E78" s="608">
        <f t="shared" si="2"/>
        <v>0</v>
      </c>
      <c r="F78" s="10"/>
      <c r="H78" s="195" t="s">
        <v>913</v>
      </c>
    </row>
    <row r="79" spans="1:16">
      <c r="A79" s="401" t="s">
        <v>797</v>
      </c>
      <c r="B79" s="98" t="s">
        <v>349</v>
      </c>
      <c r="C79" s="9">
        <v>940</v>
      </c>
      <c r="D79" s="9">
        <f>+C79</f>
        <v>940</v>
      </c>
      <c r="E79" s="608">
        <f t="shared" si="2"/>
        <v>0</v>
      </c>
      <c r="F79" s="10">
        <f>+D79*97.9%-1</f>
        <v>919.2600000000001</v>
      </c>
      <c r="H79" s="195" t="s">
        <v>914</v>
      </c>
    </row>
    <row r="80" spans="1:16">
      <c r="A80" s="401" t="s">
        <v>798</v>
      </c>
      <c r="B80" s="98" t="s">
        <v>350</v>
      </c>
      <c r="C80" s="9"/>
      <c r="D80" s="9"/>
      <c r="E80" s="608">
        <f t="shared" si="2"/>
        <v>0</v>
      </c>
      <c r="F80" s="10"/>
      <c r="H80" s="195" t="s">
        <v>898</v>
      </c>
    </row>
    <row r="81" spans="1:8">
      <c r="A81" s="401" t="s">
        <v>799</v>
      </c>
      <c r="B81" s="98" t="s">
        <v>351</v>
      </c>
      <c r="C81" s="607">
        <f>SUM(C82:C85)</f>
        <v>0</v>
      </c>
      <c r="D81" s="607">
        <f>SUM(D82:D85)</f>
        <v>0</v>
      </c>
      <c r="E81" s="607">
        <f>SUM(E82:E85)</f>
        <v>0</v>
      </c>
      <c r="F81" s="610">
        <f>SUM(F82:F85)</f>
        <v>0</v>
      </c>
      <c r="H81" s="195" t="s">
        <v>915</v>
      </c>
    </row>
    <row r="82" spans="1:8">
      <c r="A82" s="401" t="s">
        <v>800</v>
      </c>
      <c r="B82" s="98" t="s">
        <v>352</v>
      </c>
      <c r="C82" s="9"/>
      <c r="D82" s="9"/>
      <c r="E82" s="608">
        <f t="shared" si="2"/>
        <v>0</v>
      </c>
      <c r="F82" s="10"/>
      <c r="H82" s="195" t="s">
        <v>916</v>
      </c>
    </row>
    <row r="83" spans="1:8">
      <c r="A83" s="401" t="s">
        <v>801</v>
      </c>
      <c r="B83" s="98" t="s">
        <v>353</v>
      </c>
      <c r="C83" s="9"/>
      <c r="D83" s="9"/>
      <c r="E83" s="608">
        <f t="shared" si="2"/>
        <v>0</v>
      </c>
      <c r="F83" s="10"/>
      <c r="H83" s="195" t="s">
        <v>917</v>
      </c>
    </row>
    <row r="84" spans="1:8">
      <c r="A84" s="401" t="s">
        <v>802</v>
      </c>
      <c r="B84" s="98" t="s">
        <v>354</v>
      </c>
      <c r="C84" s="9"/>
      <c r="D84" s="9"/>
      <c r="E84" s="608">
        <f t="shared" si="2"/>
        <v>0</v>
      </c>
      <c r="F84" s="10"/>
      <c r="H84" s="195" t="s">
        <v>918</v>
      </c>
    </row>
    <row r="85" spans="1:8">
      <c r="A85" s="401" t="s">
        <v>803</v>
      </c>
      <c r="B85" s="98" t="s">
        <v>355</v>
      </c>
      <c r="C85" s="9"/>
      <c r="D85" s="9"/>
      <c r="E85" s="608">
        <f t="shared" si="2"/>
        <v>0</v>
      </c>
      <c r="F85" s="10"/>
      <c r="H85" s="195" t="s">
        <v>919</v>
      </c>
    </row>
    <row r="86" spans="1:8">
      <c r="A86" s="401" t="s">
        <v>804</v>
      </c>
      <c r="B86" s="98" t="s">
        <v>356</v>
      </c>
      <c r="C86" s="608">
        <f>SUM(C87:C91)+C95</f>
        <v>26420</v>
      </c>
      <c r="D86" s="608">
        <f>SUM(D87:D91)+D95</f>
        <v>26420</v>
      </c>
      <c r="E86" s="608">
        <f>SUM(E87:E91)+E95</f>
        <v>0</v>
      </c>
      <c r="F86" s="609">
        <f>SUM(F87:F91)+F95</f>
        <v>0</v>
      </c>
      <c r="H86" s="195" t="s">
        <v>920</v>
      </c>
    </row>
    <row r="87" spans="1:8">
      <c r="A87" s="401" t="s">
        <v>805</v>
      </c>
      <c r="B87" s="98" t="s">
        <v>357</v>
      </c>
      <c r="C87" s="9"/>
      <c r="D87" s="9"/>
      <c r="E87" s="608">
        <f t="shared" si="2"/>
        <v>0</v>
      </c>
      <c r="F87" s="10"/>
      <c r="H87" s="195" t="s">
        <v>921</v>
      </c>
    </row>
    <row r="88" spans="1:8">
      <c r="A88" s="401" t="s">
        <v>806</v>
      </c>
      <c r="B88" s="98" t="s">
        <v>358</v>
      </c>
      <c r="C88" s="9">
        <f>+'1-Balance Sheet'!G65</f>
        <v>21177</v>
      </c>
      <c r="D88" s="9">
        <f>+C88</f>
        <v>21177</v>
      </c>
      <c r="E88" s="608">
        <f t="shared" si="2"/>
        <v>0</v>
      </c>
      <c r="F88" s="10"/>
      <c r="H88" s="195" t="s">
        <v>922</v>
      </c>
    </row>
    <row r="89" spans="1:8">
      <c r="A89" s="401" t="s">
        <v>807</v>
      </c>
      <c r="B89" s="98" t="s">
        <v>359</v>
      </c>
      <c r="C89" s="9">
        <f>+'1-Balance Sheet'!G66</f>
        <v>1066</v>
      </c>
      <c r="D89" s="9">
        <f>+C89</f>
        <v>1066</v>
      </c>
      <c r="E89" s="608">
        <f t="shared" si="2"/>
        <v>0</v>
      </c>
      <c r="F89" s="10"/>
      <c r="H89" s="195" t="s">
        <v>923</v>
      </c>
    </row>
    <row r="90" spans="1:8">
      <c r="A90" s="401" t="s">
        <v>808</v>
      </c>
      <c r="B90" s="98" t="s">
        <v>360</v>
      </c>
      <c r="C90" s="9">
        <f>+'1-Balance Sheet'!G67</f>
        <v>982</v>
      </c>
      <c r="D90" s="9">
        <f>+C90</f>
        <v>982</v>
      </c>
      <c r="E90" s="608">
        <f t="shared" si="2"/>
        <v>0</v>
      </c>
      <c r="F90" s="10"/>
      <c r="H90" s="195" t="s">
        <v>924</v>
      </c>
    </row>
    <row r="91" spans="1:8">
      <c r="A91" s="401" t="s">
        <v>809</v>
      </c>
      <c r="B91" s="98" t="s">
        <v>361</v>
      </c>
      <c r="C91" s="607">
        <f>SUM(C92:C94)</f>
        <v>2918</v>
      </c>
      <c r="D91" s="607">
        <f>SUM(D92:D94)</f>
        <v>2918</v>
      </c>
      <c r="E91" s="607">
        <f>SUM(E92:E94)</f>
        <v>0</v>
      </c>
      <c r="F91" s="610">
        <f>SUM(F92:F94)</f>
        <v>0</v>
      </c>
      <c r="H91" s="195" t="s">
        <v>925</v>
      </c>
    </row>
    <row r="92" spans="1:8">
      <c r="A92" s="401" t="s">
        <v>764</v>
      </c>
      <c r="B92" s="98" t="s">
        <v>362</v>
      </c>
      <c r="C92" s="9">
        <v>339</v>
      </c>
      <c r="D92" s="9">
        <f>+C92</f>
        <v>339</v>
      </c>
      <c r="E92" s="608">
        <f t="shared" si="2"/>
        <v>0</v>
      </c>
      <c r="F92" s="10"/>
      <c r="H92" s="195" t="s">
        <v>926</v>
      </c>
    </row>
    <row r="93" spans="1:8">
      <c r="A93" s="401" t="s">
        <v>765</v>
      </c>
      <c r="B93" s="98" t="s">
        <v>363</v>
      </c>
      <c r="C93" s="9">
        <v>2339</v>
      </c>
      <c r="D93" s="9">
        <f>+C93</f>
        <v>2339</v>
      </c>
      <c r="E93" s="608">
        <f t="shared" si="2"/>
        <v>0</v>
      </c>
      <c r="F93" s="10"/>
      <c r="H93" s="195" t="s">
        <v>872</v>
      </c>
    </row>
    <row r="94" spans="1:8">
      <c r="A94" s="401" t="s">
        <v>767</v>
      </c>
      <c r="B94" s="98" t="s">
        <v>364</v>
      </c>
      <c r="C94" s="9">
        <v>240</v>
      </c>
      <c r="D94" s="9">
        <f>+C94</f>
        <v>240</v>
      </c>
      <c r="E94" s="608">
        <f t="shared" si="2"/>
        <v>0</v>
      </c>
      <c r="F94" s="10"/>
      <c r="H94" s="195" t="s">
        <v>874</v>
      </c>
    </row>
    <row r="95" spans="1:8">
      <c r="A95" s="401" t="s">
        <v>810</v>
      </c>
      <c r="B95" s="98" t="s">
        <v>365</v>
      </c>
      <c r="C95" s="9">
        <f>+'1-Balance Sheet'!G68</f>
        <v>277</v>
      </c>
      <c r="D95" s="9">
        <f>+C95</f>
        <v>277</v>
      </c>
      <c r="E95" s="608">
        <f t="shared" si="2"/>
        <v>0</v>
      </c>
      <c r="F95" s="10"/>
      <c r="H95" s="195" t="s">
        <v>927</v>
      </c>
    </row>
    <row r="96" spans="1:8">
      <c r="A96" s="401" t="s">
        <v>811</v>
      </c>
      <c r="B96" s="98" t="s">
        <v>366</v>
      </c>
      <c r="C96" s="9">
        <f>+'1-Balance Sheet'!G70+'1-Balance Sheet'!G73</f>
        <v>10986</v>
      </c>
      <c r="D96" s="9">
        <f>+C96</f>
        <v>10986</v>
      </c>
      <c r="E96" s="608">
        <f t="shared" si="2"/>
        <v>0</v>
      </c>
      <c r="F96" s="10"/>
      <c r="H96" s="195" t="s">
        <v>928</v>
      </c>
    </row>
    <row r="97" spans="1:27" ht="16.8" thickBot="1">
      <c r="A97" s="411" t="s">
        <v>543</v>
      </c>
      <c r="B97" s="100" t="s">
        <v>367</v>
      </c>
      <c r="C97" s="612">
        <f>C86+C81+C76+C72+C96</f>
        <v>41451</v>
      </c>
      <c r="D97" s="612">
        <f>D86+D81+D76+D72+D96</f>
        <v>41451</v>
      </c>
      <c r="E97" s="612">
        <f>E86+E81+E76+E72+E96</f>
        <v>0</v>
      </c>
      <c r="F97" s="616">
        <f>F86+F81+F76+F72+F96</f>
        <v>3793.26</v>
      </c>
      <c r="H97" s="195" t="s">
        <v>929</v>
      </c>
      <c r="K97" s="206">
        <f>+C97+F105-'1-Balance Sheet'!G72</f>
        <v>908</v>
      </c>
    </row>
    <row r="98" spans="1:27" ht="16.2" thickBot="1">
      <c r="A98" s="412" t="s">
        <v>812</v>
      </c>
      <c r="B98" s="116" t="s">
        <v>368</v>
      </c>
      <c r="C98" s="617">
        <f>C97+C69+C67</f>
        <v>41479</v>
      </c>
      <c r="D98" s="617">
        <f>D97+D69+D67</f>
        <v>41451</v>
      </c>
      <c r="E98" s="617">
        <f>E97+E69+E67</f>
        <v>28</v>
      </c>
      <c r="F98" s="618">
        <f>F97+F69+F67</f>
        <v>3793.26</v>
      </c>
      <c r="H98" s="195" t="s">
        <v>930</v>
      </c>
    </row>
    <row r="99" spans="1:27" s="195" customFormat="1">
      <c r="A99" s="322"/>
      <c r="B99" s="323"/>
      <c r="C99" s="324"/>
      <c r="D99" s="324"/>
      <c r="E99" s="324"/>
      <c r="F99" s="328"/>
    </row>
    <row r="100" spans="1:27" s="195" customFormat="1" ht="16.2" thickBot="1">
      <c r="A100" s="319" t="s">
        <v>813</v>
      </c>
      <c r="B100" s="325"/>
      <c r="C100" s="324"/>
      <c r="D100" s="324"/>
      <c r="E100" s="324"/>
      <c r="F100" s="715" t="s">
        <v>844</v>
      </c>
      <c r="G100" s="715"/>
      <c r="H100" s="198" t="s">
        <v>931</v>
      </c>
      <c r="I100" s="198"/>
      <c r="J100" s="198"/>
      <c r="K100" s="198"/>
      <c r="L100" s="198"/>
      <c r="M100" s="198"/>
      <c r="N100" s="198"/>
      <c r="O100" s="198"/>
      <c r="P100" s="198"/>
      <c r="Q100" s="198"/>
      <c r="R100" s="198"/>
      <c r="S100" s="198"/>
      <c r="T100" s="198"/>
      <c r="U100" s="198"/>
      <c r="V100" s="198"/>
      <c r="W100" s="198"/>
      <c r="X100" s="198"/>
      <c r="Y100" s="198"/>
      <c r="Z100" s="198"/>
      <c r="AA100" s="198"/>
    </row>
    <row r="101" spans="1:27" s="119" customFormat="1" ht="31.2">
      <c r="A101" s="388" t="s">
        <v>651</v>
      </c>
      <c r="B101" s="96" t="s">
        <v>652</v>
      </c>
      <c r="C101" s="117" t="s">
        <v>818</v>
      </c>
      <c r="D101" s="117" t="s">
        <v>819</v>
      </c>
      <c r="E101" s="117" t="s">
        <v>820</v>
      </c>
      <c r="F101" s="118" t="s">
        <v>821</v>
      </c>
      <c r="H101" s="199" t="s">
        <v>932</v>
      </c>
      <c r="I101" s="199"/>
      <c r="J101" s="199"/>
      <c r="K101" s="199"/>
      <c r="L101" s="199"/>
      <c r="M101" s="199"/>
      <c r="N101" s="199"/>
      <c r="O101" s="199"/>
    </row>
    <row r="102" spans="1:27" s="119" customFormat="1" ht="16.2" thickBot="1">
      <c r="A102" s="413" t="s">
        <v>1</v>
      </c>
      <c r="B102" s="92" t="s">
        <v>2</v>
      </c>
      <c r="C102" s="93">
        <v>1</v>
      </c>
      <c r="D102" s="93">
        <v>2</v>
      </c>
      <c r="E102" s="93">
        <v>3</v>
      </c>
      <c r="F102" s="111">
        <v>4</v>
      </c>
      <c r="H102" s="199" t="s">
        <v>1</v>
      </c>
      <c r="I102" s="199"/>
      <c r="J102" s="199"/>
      <c r="K102" s="199"/>
      <c r="L102" s="199"/>
      <c r="M102" s="199"/>
      <c r="N102" s="199"/>
      <c r="O102" s="199"/>
    </row>
    <row r="103" spans="1:27">
      <c r="A103" s="414" t="s">
        <v>814</v>
      </c>
      <c r="B103" s="120" t="s">
        <v>369</v>
      </c>
      <c r="C103" s="121"/>
      <c r="D103" s="121"/>
      <c r="E103" s="121"/>
      <c r="F103" s="615">
        <f>C103+D103-E103</f>
        <v>0</v>
      </c>
      <c r="H103" s="195" t="s">
        <v>933</v>
      </c>
    </row>
    <row r="104" spans="1:27">
      <c r="A104" s="401" t="s">
        <v>815</v>
      </c>
      <c r="B104" s="98" t="s">
        <v>370</v>
      </c>
      <c r="C104" s="9"/>
      <c r="D104" s="9"/>
      <c r="E104" s="9"/>
      <c r="F104" s="619">
        <f>C104+D104-E104</f>
        <v>0</v>
      </c>
      <c r="H104" s="195" t="s">
        <v>934</v>
      </c>
    </row>
    <row r="105" spans="1:27" ht="16.2" thickBot="1">
      <c r="A105" s="402" t="s">
        <v>816</v>
      </c>
      <c r="B105" s="122" t="s">
        <v>371</v>
      </c>
      <c r="C105" s="45">
        <f>+'1-Balance Sheet'!H71</f>
        <v>2472</v>
      </c>
      <c r="D105" s="45">
        <f>1712+303+6</f>
        <v>2021</v>
      </c>
      <c r="E105" s="45">
        <f>63+1017+301</f>
        <v>1381</v>
      </c>
      <c r="F105" s="620">
        <f>C105+D105-E105</f>
        <v>3112</v>
      </c>
      <c r="H105" s="195" t="s">
        <v>935</v>
      </c>
      <c r="J105" s="643">
        <f>+F105-'1-Balance Sheet'!G71</f>
        <v>492</v>
      </c>
    </row>
    <row r="106" spans="1:27" ht="16.8" thickBot="1">
      <c r="A106" s="415" t="s">
        <v>817</v>
      </c>
      <c r="B106" s="123" t="s">
        <v>372</v>
      </c>
      <c r="C106" s="621">
        <f>SUM(C103:C105)</f>
        <v>2472</v>
      </c>
      <c r="D106" s="621">
        <f>SUM(D103:D105)</f>
        <v>2021</v>
      </c>
      <c r="E106" s="621">
        <f>SUM(E103:E105)</f>
        <v>1381</v>
      </c>
      <c r="F106" s="622">
        <f>SUM(F103:F105)</f>
        <v>3112</v>
      </c>
      <c r="H106" s="195" t="s">
        <v>936</v>
      </c>
    </row>
    <row r="107" spans="1:27" s="195" customFormat="1">
      <c r="B107" s="196"/>
    </row>
    <row r="108" spans="1:27" s="195" customFormat="1">
      <c r="B108" s="196"/>
    </row>
    <row r="109" spans="1:27" s="195" customFormat="1">
      <c r="B109" s="196"/>
    </row>
    <row r="110" spans="1:27" s="195" customFormat="1">
      <c r="B110" s="196"/>
    </row>
    <row r="111" spans="1:27" s="195" customFormat="1">
      <c r="B111" s="196"/>
    </row>
    <row r="112" spans="1:27" s="195" customFormat="1">
      <c r="B112" s="196"/>
    </row>
    <row r="113" spans="2:2" s="195" customFormat="1">
      <c r="B113" s="196"/>
    </row>
    <row r="114" spans="2:2" s="195" customFormat="1">
      <c r="B114" s="196"/>
    </row>
    <row r="115" spans="2:2" s="195" customFormat="1">
      <c r="B115" s="196"/>
    </row>
    <row r="116" spans="2:2" s="195" customFormat="1">
      <c r="B116" s="196"/>
    </row>
    <row r="117" spans="2:2" s="195" customFormat="1">
      <c r="B117" s="196"/>
    </row>
    <row r="118" spans="2:2" s="195" customFormat="1">
      <c r="B118" s="196"/>
    </row>
    <row r="119" spans="2:2" s="195" customFormat="1">
      <c r="B119" s="196"/>
    </row>
    <row r="120" spans="2:2" s="195" customFormat="1">
      <c r="B120" s="196"/>
    </row>
    <row r="121" spans="2:2" s="195" customFormat="1">
      <c r="B121" s="196"/>
    </row>
    <row r="122" spans="2:2" s="195" customFormat="1">
      <c r="B122" s="196"/>
    </row>
    <row r="123" spans="2:2" s="195" customFormat="1">
      <c r="B123" s="196"/>
    </row>
    <row r="124" spans="2:2" s="195" customFormat="1">
      <c r="B124" s="196"/>
    </row>
    <row r="125" spans="2:2" s="195" customFormat="1">
      <c r="B125" s="196"/>
    </row>
    <row r="126" spans="2:2" s="195" customFormat="1">
      <c r="B126" s="196"/>
    </row>
    <row r="127" spans="2:2" s="195" customFormat="1">
      <c r="B127" s="196"/>
    </row>
    <row r="128" spans="2:2" s="195" customFormat="1">
      <c r="B128" s="196"/>
    </row>
    <row r="129" spans="2:2" s="195" customFormat="1">
      <c r="B129" s="196"/>
    </row>
    <row r="130" spans="2:2" s="195" customFormat="1">
      <c r="B130" s="196"/>
    </row>
    <row r="131" spans="2:2" s="195" customFormat="1">
      <c r="B131" s="196"/>
    </row>
    <row r="132" spans="2:2" s="195" customFormat="1">
      <c r="B132" s="196"/>
    </row>
    <row r="133" spans="2:2" s="195" customFormat="1">
      <c r="B133" s="196"/>
    </row>
    <row r="134" spans="2:2" s="195" customFormat="1">
      <c r="B134" s="196"/>
    </row>
    <row r="135" spans="2:2" s="195" customFormat="1">
      <c r="B135" s="196"/>
    </row>
    <row r="136" spans="2:2" s="195" customFormat="1">
      <c r="B136" s="196"/>
    </row>
    <row r="137" spans="2:2" s="195" customFormat="1">
      <c r="B137" s="196"/>
    </row>
    <row r="138" spans="2:2" s="195" customFormat="1">
      <c r="B138" s="196"/>
    </row>
    <row r="139" spans="2:2" s="195" customFormat="1">
      <c r="B139" s="196"/>
    </row>
    <row r="140" spans="2:2" s="195" customFormat="1">
      <c r="B140" s="196"/>
    </row>
    <row r="141" spans="2:2" s="195" customFormat="1">
      <c r="B141" s="196"/>
    </row>
  </sheetData>
  <mergeCells count="11">
    <mergeCell ref="F100:G100"/>
    <mergeCell ref="A1:E1"/>
    <mergeCell ref="F49:F50"/>
    <mergeCell ref="A7:A8"/>
    <mergeCell ref="B7:B8"/>
    <mergeCell ref="C7:C8"/>
    <mergeCell ref="A49:A50"/>
    <mergeCell ref="B49:B50"/>
    <mergeCell ref="C49:C50"/>
    <mergeCell ref="D6:E6"/>
    <mergeCell ref="F48:G48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0:D10 F92:F96 C82:D85 F82:F85 C103:E105 F87:F90 D87 C87:C90 C92:C96" xr:uid="{00000000-0002-0000-07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P237"/>
  <sheetViews>
    <sheetView zoomScale="75" zoomScaleNormal="75" workbookViewId="0">
      <pane xSplit="2" ySplit="11" topLeftCell="C12" activePane="bottomRight" state="frozen"/>
      <selection activeCell="F127" sqref="F127"/>
      <selection pane="topRight" activeCell="F127" sqref="F127"/>
      <selection pane="bottomLeft" activeCell="F127" sqref="F127"/>
      <selection pane="bottomRight" activeCell="F127" sqref="F127"/>
    </sheetView>
  </sheetViews>
  <sheetFormatPr defaultColWidth="10.59765625" defaultRowHeight="15.6"/>
  <cols>
    <col min="1" max="1" width="51.8984375" style="68" customWidth="1"/>
    <col min="2" max="2" width="10.59765625" style="73" customWidth="1"/>
    <col min="3" max="7" width="13.59765625" style="68" customWidth="1"/>
    <col min="8" max="9" width="14.59765625" style="68" customWidth="1"/>
    <col min="10" max="13" width="10.59765625" style="195"/>
    <col min="14" max="14" width="13.5" style="195" bestFit="1" customWidth="1"/>
    <col min="15" max="16" width="10.59765625" style="195"/>
    <col min="17" max="16384" width="10.59765625" style="68"/>
  </cols>
  <sheetData>
    <row r="1" spans="1:16" s="195" customFormat="1">
      <c r="A1" s="168" t="s">
        <v>822</v>
      </c>
      <c r="B1" s="168"/>
      <c r="C1" s="168"/>
      <c r="D1" s="168"/>
      <c r="E1" s="200"/>
      <c r="F1" s="200"/>
      <c r="G1" s="200"/>
      <c r="H1" s="200"/>
      <c r="I1" s="200"/>
      <c r="J1" s="200"/>
      <c r="K1" s="201"/>
      <c r="L1" s="202"/>
      <c r="M1" s="200"/>
      <c r="N1" s="200"/>
      <c r="O1" s="200"/>
    </row>
    <row r="2" spans="1:16" s="195" customFormat="1">
      <c r="A2" s="309"/>
      <c r="B2" s="168"/>
      <c r="C2" s="168"/>
      <c r="D2" s="168"/>
      <c r="E2" s="200"/>
      <c r="F2" s="200"/>
      <c r="G2" s="200"/>
      <c r="H2" s="200"/>
      <c r="I2" s="200"/>
      <c r="J2" s="200"/>
      <c r="K2" s="201"/>
      <c r="L2" s="202"/>
      <c r="M2" s="200"/>
      <c r="N2" s="200"/>
      <c r="O2" s="200"/>
    </row>
    <row r="3" spans="1:16" s="195" customFormat="1">
      <c r="A3" s="168"/>
      <c r="B3" s="168"/>
      <c r="C3" s="168"/>
      <c r="D3" s="168"/>
      <c r="E3" s="200"/>
      <c r="F3" s="200"/>
      <c r="G3" s="200"/>
      <c r="H3" s="200"/>
      <c r="I3" s="200"/>
      <c r="J3" s="200"/>
      <c r="K3" s="201"/>
      <c r="L3" s="200"/>
      <c r="O3" s="200"/>
    </row>
    <row r="4" spans="1:16" s="195" customFormat="1">
      <c r="A4" s="555" t="str">
        <f>+Title!B14</f>
        <v>Telelink Business Services Group AD</v>
      </c>
      <c r="B4" s="329"/>
      <c r="C4" s="305"/>
      <c r="D4" s="305"/>
      <c r="E4" s="194"/>
      <c r="F4" s="194"/>
      <c r="G4" s="288"/>
      <c r="H4" s="289"/>
      <c r="I4" s="194"/>
      <c r="J4" s="194"/>
      <c r="K4" s="203"/>
      <c r="L4" s="194"/>
      <c r="O4" s="200"/>
    </row>
    <row r="5" spans="1:16" s="195" customFormat="1">
      <c r="A5" s="145">
        <f>+Title!B16</f>
        <v>205744019</v>
      </c>
      <c r="B5" s="168"/>
      <c r="C5" s="168"/>
      <c r="D5" s="168"/>
      <c r="E5" s="204"/>
      <c r="F5" s="204"/>
      <c r="G5" s="288"/>
      <c r="H5" s="330"/>
      <c r="I5" s="204"/>
      <c r="J5" s="204"/>
      <c r="K5" s="202"/>
      <c r="L5" s="194"/>
      <c r="O5" s="204"/>
    </row>
    <row r="6" spans="1:16" s="195" customFormat="1">
      <c r="A6" s="556">
        <f>+Title!B10</f>
        <v>44834</v>
      </c>
      <c r="B6" s="196"/>
      <c r="G6" s="288"/>
      <c r="H6" s="331"/>
    </row>
    <row r="7" spans="1:16" s="195" customFormat="1" ht="16.2" thickBot="1">
      <c r="B7" s="196"/>
      <c r="H7" s="715" t="s">
        <v>844</v>
      </c>
      <c r="I7" s="715"/>
    </row>
    <row r="8" spans="1:16" s="70" customFormat="1" ht="21" customHeight="1">
      <c r="A8" s="742" t="s">
        <v>651</v>
      </c>
      <c r="B8" s="744" t="s">
        <v>652</v>
      </c>
      <c r="C8" s="389" t="s">
        <v>823</v>
      </c>
      <c r="D8" s="124"/>
      <c r="E8" s="124"/>
      <c r="F8" s="124" t="s">
        <v>843</v>
      </c>
      <c r="G8" s="124"/>
      <c r="H8" s="124"/>
      <c r="I8" s="125"/>
      <c r="J8" s="205"/>
      <c r="K8" s="205"/>
      <c r="L8" s="205"/>
      <c r="M8" s="205"/>
      <c r="N8" s="205"/>
      <c r="O8" s="205"/>
      <c r="P8" s="205"/>
    </row>
    <row r="9" spans="1:16" s="70" customFormat="1" ht="24" customHeight="1">
      <c r="A9" s="743"/>
      <c r="B9" s="745"/>
      <c r="C9" s="390" t="s">
        <v>824</v>
      </c>
      <c r="D9" s="390" t="s">
        <v>825</v>
      </c>
      <c r="E9" s="390" t="s">
        <v>826</v>
      </c>
      <c r="F9" s="391" t="s">
        <v>827</v>
      </c>
      <c r="G9" s="141" t="s">
        <v>828</v>
      </c>
      <c r="H9" s="141"/>
      <c r="I9" s="746" t="s">
        <v>829</v>
      </c>
      <c r="J9" s="205"/>
      <c r="K9" s="205"/>
      <c r="L9" s="205"/>
      <c r="M9" s="205"/>
      <c r="N9" s="205"/>
      <c r="O9" s="205"/>
      <c r="P9" s="205"/>
    </row>
    <row r="10" spans="1:16" s="70" customFormat="1" ht="24" customHeight="1">
      <c r="A10" s="743"/>
      <c r="B10" s="745"/>
      <c r="C10" s="390"/>
      <c r="D10" s="390"/>
      <c r="E10" s="390"/>
      <c r="F10" s="391"/>
      <c r="G10" s="126" t="s">
        <v>675</v>
      </c>
      <c r="H10" s="126" t="s">
        <v>676</v>
      </c>
      <c r="I10" s="747"/>
      <c r="J10" s="205"/>
      <c r="K10" s="205"/>
      <c r="L10" s="205"/>
      <c r="M10" s="205"/>
      <c r="N10" s="205"/>
      <c r="O10" s="205"/>
      <c r="P10" s="205"/>
    </row>
    <row r="11" spans="1:16" s="108" customFormat="1" ht="16.2" thickBot="1">
      <c r="A11" s="127" t="s">
        <v>1</v>
      </c>
      <c r="B11" s="128" t="s">
        <v>2</v>
      </c>
      <c r="C11" s="129">
        <v>1</v>
      </c>
      <c r="D11" s="129">
        <v>2</v>
      </c>
      <c r="E11" s="129">
        <v>3</v>
      </c>
      <c r="F11" s="129">
        <v>4</v>
      </c>
      <c r="G11" s="129">
        <v>5</v>
      </c>
      <c r="H11" s="129">
        <v>6</v>
      </c>
      <c r="I11" s="130">
        <v>7</v>
      </c>
      <c r="J11" s="198"/>
      <c r="K11" s="198"/>
      <c r="L11" s="198"/>
      <c r="M11" s="198"/>
      <c r="N11" s="198"/>
      <c r="O11" s="198"/>
      <c r="P11" s="198"/>
    </row>
    <row r="12" spans="1:16" s="108" customFormat="1">
      <c r="A12" s="392" t="s">
        <v>830</v>
      </c>
      <c r="B12" s="131"/>
      <c r="C12" s="132"/>
      <c r="D12" s="132"/>
      <c r="E12" s="132"/>
      <c r="F12" s="132"/>
      <c r="G12" s="132"/>
      <c r="H12" s="132"/>
      <c r="I12" s="133"/>
      <c r="J12" s="198"/>
      <c r="K12" s="198"/>
      <c r="L12" s="198"/>
      <c r="M12" s="198"/>
      <c r="N12" s="198"/>
      <c r="O12" s="198"/>
      <c r="P12" s="198"/>
    </row>
    <row r="13" spans="1:16" s="108" customFormat="1">
      <c r="A13" s="393" t="s">
        <v>831</v>
      </c>
      <c r="B13" s="134" t="s">
        <v>373</v>
      </c>
      <c r="C13" s="135"/>
      <c r="D13" s="135"/>
      <c r="E13" s="135"/>
      <c r="F13" s="135"/>
      <c r="G13" s="135"/>
      <c r="H13" s="135"/>
      <c r="I13" s="623">
        <f>F13+G13-H13</f>
        <v>0</v>
      </c>
      <c r="J13" s="198"/>
      <c r="K13" s="198"/>
      <c r="L13" s="198"/>
      <c r="M13" s="198"/>
      <c r="N13" s="198"/>
      <c r="O13" s="198"/>
      <c r="P13" s="198"/>
    </row>
    <row r="14" spans="1:16" s="108" customFormat="1">
      <c r="A14" s="393" t="s">
        <v>832</v>
      </c>
      <c r="B14" s="134" t="s">
        <v>374</v>
      </c>
      <c r="C14" s="135"/>
      <c r="D14" s="135"/>
      <c r="E14" s="135"/>
      <c r="F14" s="135"/>
      <c r="G14" s="135"/>
      <c r="H14" s="135"/>
      <c r="I14" s="623">
        <f t="shared" ref="I14:I27" si="0">F14+G14-H14</f>
        <v>0</v>
      </c>
      <c r="J14" s="198"/>
      <c r="K14" s="198"/>
      <c r="L14" s="198"/>
      <c r="M14" s="198"/>
      <c r="N14" s="198"/>
      <c r="O14" s="198"/>
      <c r="P14" s="198"/>
    </row>
    <row r="15" spans="1:16" s="108" customFormat="1">
      <c r="A15" s="393" t="s">
        <v>738</v>
      </c>
      <c r="B15" s="134" t="s">
        <v>375</v>
      </c>
      <c r="C15" s="135"/>
      <c r="D15" s="135"/>
      <c r="E15" s="135"/>
      <c r="F15" s="135"/>
      <c r="G15" s="135"/>
      <c r="H15" s="135"/>
      <c r="I15" s="623">
        <f t="shared" si="0"/>
        <v>0</v>
      </c>
      <c r="J15" s="198"/>
      <c r="K15" s="198"/>
      <c r="L15" s="198"/>
      <c r="M15" s="198"/>
      <c r="N15" s="198"/>
      <c r="O15" s="198"/>
      <c r="P15" s="198"/>
    </row>
    <row r="16" spans="1:16" s="108" customFormat="1">
      <c r="A16" s="393" t="s">
        <v>833</v>
      </c>
      <c r="B16" s="134" t="s">
        <v>376</v>
      </c>
      <c r="C16" s="135"/>
      <c r="D16" s="135"/>
      <c r="E16" s="135"/>
      <c r="F16" s="135"/>
      <c r="G16" s="135"/>
      <c r="H16" s="135"/>
      <c r="I16" s="623">
        <f t="shared" si="0"/>
        <v>0</v>
      </c>
      <c r="J16" s="198"/>
      <c r="K16" s="198"/>
      <c r="L16" s="198"/>
      <c r="M16" s="198"/>
      <c r="N16" s="198"/>
      <c r="O16" s="198"/>
      <c r="P16" s="198"/>
    </row>
    <row r="17" spans="1:16" s="108" customFormat="1">
      <c r="A17" s="393" t="s">
        <v>541</v>
      </c>
      <c r="B17" s="134" t="s">
        <v>377</v>
      </c>
      <c r="C17" s="135"/>
      <c r="D17" s="135"/>
      <c r="E17" s="135"/>
      <c r="F17" s="135"/>
      <c r="G17" s="135"/>
      <c r="H17" s="135"/>
      <c r="I17" s="623">
        <f t="shared" si="0"/>
        <v>0</v>
      </c>
      <c r="J17" s="198"/>
      <c r="K17" s="198"/>
      <c r="L17" s="198"/>
      <c r="M17" s="198"/>
      <c r="N17" s="198"/>
      <c r="O17" s="198"/>
      <c r="P17" s="198"/>
    </row>
    <row r="18" spans="1:16" s="108" customFormat="1" ht="16.8" thickBot="1">
      <c r="A18" s="394" t="s">
        <v>834</v>
      </c>
      <c r="B18" s="136" t="s">
        <v>378</v>
      </c>
      <c r="C18" s="624">
        <f t="shared" ref="C18:H18" si="1">C13+C14+C16+C17</f>
        <v>0</v>
      </c>
      <c r="D18" s="624">
        <f t="shared" si="1"/>
        <v>0</v>
      </c>
      <c r="E18" s="624">
        <f t="shared" si="1"/>
        <v>0</v>
      </c>
      <c r="F18" s="624">
        <f t="shared" si="1"/>
        <v>0</v>
      </c>
      <c r="G18" s="624">
        <f t="shared" si="1"/>
        <v>0</v>
      </c>
      <c r="H18" s="624">
        <f t="shared" si="1"/>
        <v>0</v>
      </c>
      <c r="I18" s="625">
        <f t="shared" si="0"/>
        <v>0</v>
      </c>
      <c r="J18" s="198"/>
      <c r="K18" s="198"/>
      <c r="L18" s="198"/>
      <c r="M18" s="198"/>
      <c r="N18" s="198"/>
      <c r="O18" s="198"/>
      <c r="P18" s="198"/>
    </row>
    <row r="19" spans="1:16" s="108" customFormat="1">
      <c r="A19" s="392" t="s">
        <v>835</v>
      </c>
      <c r="B19" s="137"/>
      <c r="C19" s="626"/>
      <c r="D19" s="626"/>
      <c r="E19" s="626"/>
      <c r="F19" s="626"/>
      <c r="G19" s="626"/>
      <c r="H19" s="626"/>
      <c r="I19" s="627"/>
      <c r="J19" s="198"/>
      <c r="K19" s="198"/>
      <c r="L19" s="198"/>
      <c r="M19" s="198"/>
      <c r="N19" s="198"/>
      <c r="O19" s="198"/>
      <c r="P19" s="198"/>
    </row>
    <row r="20" spans="1:16" s="108" customFormat="1">
      <c r="A20" s="393" t="s">
        <v>831</v>
      </c>
      <c r="B20" s="134" t="s">
        <v>379</v>
      </c>
      <c r="C20" s="135"/>
      <c r="D20" s="135"/>
      <c r="E20" s="135"/>
      <c r="F20" s="135"/>
      <c r="G20" s="135"/>
      <c r="H20" s="135"/>
      <c r="I20" s="623">
        <f t="shared" si="0"/>
        <v>0</v>
      </c>
      <c r="J20" s="198"/>
      <c r="K20" s="198"/>
      <c r="L20" s="198"/>
      <c r="M20" s="198"/>
      <c r="N20" s="198"/>
      <c r="O20" s="198"/>
      <c r="P20" s="198"/>
    </row>
    <row r="21" spans="1:16" s="108" customFormat="1">
      <c r="A21" s="393" t="s">
        <v>836</v>
      </c>
      <c r="B21" s="134" t="s">
        <v>380</v>
      </c>
      <c r="C21" s="135"/>
      <c r="D21" s="135"/>
      <c r="E21" s="135"/>
      <c r="F21" s="135"/>
      <c r="G21" s="135"/>
      <c r="H21" s="135"/>
      <c r="I21" s="623">
        <f t="shared" si="0"/>
        <v>0</v>
      </c>
      <c r="J21" s="198"/>
      <c r="K21" s="198"/>
      <c r="L21" s="198"/>
      <c r="M21" s="198"/>
      <c r="N21" s="198"/>
      <c r="O21" s="198"/>
      <c r="P21" s="198"/>
    </row>
    <row r="22" spans="1:16" s="108" customFormat="1">
      <c r="A22" s="393" t="s">
        <v>837</v>
      </c>
      <c r="B22" s="134" t="s">
        <v>381</v>
      </c>
      <c r="C22" s="135"/>
      <c r="D22" s="135"/>
      <c r="E22" s="135"/>
      <c r="F22" s="135"/>
      <c r="G22" s="135"/>
      <c r="H22" s="135"/>
      <c r="I22" s="623">
        <f t="shared" si="0"/>
        <v>0</v>
      </c>
      <c r="J22" s="198"/>
      <c r="K22" s="198"/>
      <c r="L22" s="198"/>
      <c r="M22" s="198"/>
      <c r="N22" s="198"/>
      <c r="O22" s="198"/>
      <c r="P22" s="198"/>
    </row>
    <row r="23" spans="1:16" s="108" customFormat="1">
      <c r="A23" s="393" t="s">
        <v>838</v>
      </c>
      <c r="B23" s="134" t="s">
        <v>382</v>
      </c>
      <c r="C23" s="135"/>
      <c r="D23" s="135"/>
      <c r="E23" s="135"/>
      <c r="F23" s="135"/>
      <c r="G23" s="135"/>
      <c r="H23" s="135"/>
      <c r="I23" s="623">
        <f t="shared" si="0"/>
        <v>0</v>
      </c>
      <c r="J23" s="198"/>
      <c r="K23" s="198"/>
      <c r="L23" s="198"/>
      <c r="M23" s="198"/>
      <c r="N23" s="198"/>
      <c r="O23" s="198"/>
      <c r="P23" s="198"/>
    </row>
    <row r="24" spans="1:16" s="108" customFormat="1">
      <c r="A24" s="393" t="s">
        <v>839</v>
      </c>
      <c r="B24" s="134" t="s">
        <v>383</v>
      </c>
      <c r="C24" s="135"/>
      <c r="D24" s="135"/>
      <c r="E24" s="135"/>
      <c r="F24" s="135"/>
      <c r="G24" s="135"/>
      <c r="H24" s="135"/>
      <c r="I24" s="623">
        <f t="shared" si="0"/>
        <v>0</v>
      </c>
      <c r="J24" s="198"/>
      <c r="K24" s="198"/>
      <c r="L24" s="198"/>
      <c r="M24" s="198"/>
      <c r="N24" s="198"/>
      <c r="O24" s="198"/>
      <c r="P24" s="198"/>
    </row>
    <row r="25" spans="1:16" s="108" customFormat="1">
      <c r="A25" s="393" t="s">
        <v>840</v>
      </c>
      <c r="B25" s="134" t="s">
        <v>384</v>
      </c>
      <c r="C25" s="135"/>
      <c r="D25" s="135"/>
      <c r="E25" s="135"/>
      <c r="F25" s="135"/>
      <c r="G25" s="135"/>
      <c r="H25" s="135"/>
      <c r="I25" s="623">
        <f t="shared" si="0"/>
        <v>0</v>
      </c>
      <c r="J25" s="198"/>
      <c r="K25" s="198"/>
      <c r="L25" s="198"/>
      <c r="M25" s="198"/>
      <c r="N25" s="198"/>
      <c r="O25" s="198"/>
      <c r="P25" s="198"/>
    </row>
    <row r="26" spans="1:16" s="108" customFormat="1">
      <c r="A26" s="395" t="s">
        <v>841</v>
      </c>
      <c r="B26" s="138" t="s">
        <v>385</v>
      </c>
      <c r="C26" s="135"/>
      <c r="D26" s="135"/>
      <c r="E26" s="135"/>
      <c r="F26" s="135"/>
      <c r="G26" s="135"/>
      <c r="H26" s="135"/>
      <c r="I26" s="623">
        <f t="shared" si="0"/>
        <v>0</v>
      </c>
      <c r="J26" s="198"/>
      <c r="K26" s="198"/>
      <c r="L26" s="198"/>
      <c r="M26" s="198"/>
      <c r="N26" s="198"/>
      <c r="O26" s="198"/>
      <c r="P26" s="198"/>
    </row>
    <row r="27" spans="1:16" s="108" customFormat="1" ht="16.8" thickBot="1">
      <c r="A27" s="396" t="s">
        <v>842</v>
      </c>
      <c r="B27" s="136" t="s">
        <v>386</v>
      </c>
      <c r="C27" s="624">
        <f t="shared" ref="C27:H27" si="2">SUM(C20:C26)</f>
        <v>0</v>
      </c>
      <c r="D27" s="624">
        <f t="shared" si="2"/>
        <v>0</v>
      </c>
      <c r="E27" s="624">
        <f t="shared" si="2"/>
        <v>0</v>
      </c>
      <c r="F27" s="624">
        <f t="shared" si="2"/>
        <v>0</v>
      </c>
      <c r="G27" s="624">
        <f t="shared" si="2"/>
        <v>0</v>
      </c>
      <c r="H27" s="624">
        <f t="shared" si="2"/>
        <v>0</v>
      </c>
      <c r="I27" s="625">
        <f t="shared" si="0"/>
        <v>0</v>
      </c>
      <c r="J27" s="198"/>
      <c r="K27" s="198"/>
      <c r="L27" s="198"/>
      <c r="M27" s="198"/>
      <c r="N27" s="198"/>
      <c r="O27" s="198"/>
      <c r="P27" s="198"/>
    </row>
    <row r="28" spans="1:16" s="198" customFormat="1">
      <c r="A28" s="195"/>
      <c r="B28" s="196"/>
      <c r="C28" s="195"/>
      <c r="D28" s="206"/>
      <c r="E28" s="206"/>
      <c r="F28" s="206"/>
      <c r="G28" s="206"/>
      <c r="H28" s="206"/>
      <c r="I28" s="206"/>
    </row>
    <row r="29" spans="1:16" s="198" customFormat="1">
      <c r="A29" s="195"/>
      <c r="B29" s="196"/>
      <c r="C29" s="195"/>
      <c r="D29" s="206"/>
      <c r="E29" s="206"/>
      <c r="F29" s="206"/>
      <c r="G29" s="206"/>
      <c r="H29" s="206"/>
      <c r="I29" s="206"/>
    </row>
    <row r="30" spans="1:16" s="198" customFormat="1">
      <c r="A30" s="195"/>
      <c r="B30" s="196"/>
      <c r="C30" s="195"/>
      <c r="D30" s="206"/>
      <c r="E30" s="206"/>
      <c r="F30" s="206"/>
      <c r="G30" s="206"/>
      <c r="H30" s="206"/>
      <c r="I30" s="206"/>
    </row>
    <row r="31" spans="1:16" s="198" customFormat="1">
      <c r="A31" s="195"/>
      <c r="B31" s="196"/>
      <c r="C31" s="195"/>
      <c r="D31" s="206"/>
      <c r="E31" s="206"/>
      <c r="F31" s="206"/>
      <c r="G31" s="206"/>
      <c r="H31" s="206"/>
      <c r="I31" s="206"/>
    </row>
    <row r="32" spans="1:16" s="198" customFormat="1">
      <c r="A32" s="195"/>
      <c r="B32" s="196"/>
      <c r="C32" s="195"/>
      <c r="D32" s="206"/>
      <c r="E32" s="206"/>
      <c r="F32" s="206"/>
      <c r="G32" s="206"/>
      <c r="H32" s="206"/>
      <c r="I32" s="206"/>
    </row>
    <row r="33" spans="1:9" s="198" customFormat="1">
      <c r="A33" s="195"/>
      <c r="B33" s="196"/>
      <c r="C33" s="195"/>
      <c r="D33" s="206"/>
      <c r="E33" s="206"/>
      <c r="F33" s="206"/>
      <c r="G33" s="206"/>
      <c r="H33" s="206"/>
      <c r="I33" s="206"/>
    </row>
    <row r="34" spans="1:9" s="198" customFormat="1">
      <c r="A34" s="195"/>
      <c r="B34" s="196"/>
      <c r="C34" s="195"/>
      <c r="D34" s="206"/>
      <c r="E34" s="206"/>
      <c r="F34" s="206"/>
      <c r="G34" s="206"/>
      <c r="H34" s="206"/>
      <c r="I34" s="206"/>
    </row>
    <row r="35" spans="1:9" s="198" customFormat="1">
      <c r="A35" s="195"/>
      <c r="B35" s="196"/>
      <c r="C35" s="195"/>
      <c r="D35" s="206"/>
      <c r="E35" s="206"/>
      <c r="F35" s="206"/>
      <c r="G35" s="206"/>
      <c r="H35" s="206"/>
      <c r="I35" s="206"/>
    </row>
    <row r="36" spans="1:9" s="198" customFormat="1">
      <c r="A36" s="195"/>
      <c r="B36" s="196"/>
      <c r="C36" s="195"/>
      <c r="D36" s="206"/>
      <c r="E36" s="206"/>
      <c r="F36" s="206"/>
      <c r="G36" s="206"/>
      <c r="H36" s="206"/>
      <c r="I36" s="206"/>
    </row>
    <row r="37" spans="1:9" s="198" customFormat="1">
      <c r="A37" s="195"/>
      <c r="B37" s="196"/>
      <c r="C37" s="195"/>
      <c r="D37" s="206"/>
      <c r="E37" s="206"/>
      <c r="F37" s="206"/>
      <c r="G37" s="206"/>
      <c r="H37" s="206"/>
      <c r="I37" s="206"/>
    </row>
    <row r="38" spans="1:9" s="198" customFormat="1">
      <c r="A38" s="195"/>
      <c r="B38" s="196"/>
      <c r="C38" s="195"/>
      <c r="D38" s="206"/>
      <c r="E38" s="206"/>
      <c r="F38" s="206"/>
      <c r="G38" s="206"/>
      <c r="H38" s="206"/>
      <c r="I38" s="206"/>
    </row>
    <row r="39" spans="1:9" s="198" customFormat="1">
      <c r="A39" s="195"/>
      <c r="B39" s="196"/>
      <c r="C39" s="195"/>
      <c r="D39" s="206"/>
      <c r="E39" s="206"/>
      <c r="F39" s="206"/>
      <c r="G39" s="206"/>
      <c r="H39" s="206"/>
      <c r="I39" s="206"/>
    </row>
    <row r="40" spans="1:9" s="198" customFormat="1">
      <c r="A40" s="195"/>
      <c r="B40" s="196"/>
      <c r="C40" s="195"/>
      <c r="D40" s="206"/>
      <c r="E40" s="206"/>
      <c r="F40" s="206"/>
      <c r="G40" s="206"/>
      <c r="H40" s="206"/>
      <c r="I40" s="206"/>
    </row>
    <row r="41" spans="1:9" s="198" customFormat="1">
      <c r="A41" s="195"/>
      <c r="B41" s="196"/>
      <c r="C41" s="195"/>
      <c r="D41" s="206"/>
      <c r="E41" s="206"/>
      <c r="F41" s="206"/>
      <c r="G41" s="206"/>
      <c r="H41" s="206"/>
      <c r="I41" s="206"/>
    </row>
    <row r="42" spans="1:9" s="198" customFormat="1">
      <c r="A42" s="195"/>
      <c r="B42" s="196"/>
      <c r="C42" s="195"/>
      <c r="D42" s="206"/>
      <c r="E42" s="206"/>
      <c r="F42" s="206"/>
      <c r="G42" s="206"/>
      <c r="H42" s="206"/>
      <c r="I42" s="206"/>
    </row>
    <row r="43" spans="1:9" s="198" customFormat="1">
      <c r="A43" s="195"/>
      <c r="B43" s="196"/>
      <c r="C43" s="195"/>
      <c r="D43" s="206"/>
      <c r="E43" s="206"/>
      <c r="F43" s="206"/>
      <c r="G43" s="206"/>
      <c r="H43" s="206"/>
      <c r="I43" s="206"/>
    </row>
    <row r="44" spans="1:9" s="198" customFormat="1">
      <c r="A44" s="195"/>
      <c r="B44" s="196"/>
      <c r="C44" s="195"/>
      <c r="D44" s="206"/>
      <c r="E44" s="206"/>
      <c r="F44" s="206"/>
      <c r="G44" s="206"/>
      <c r="H44" s="206"/>
      <c r="I44" s="206"/>
    </row>
    <row r="45" spans="1:9" s="198" customFormat="1">
      <c r="A45" s="195"/>
      <c r="B45" s="196"/>
      <c r="C45" s="195"/>
      <c r="D45" s="206"/>
      <c r="E45" s="206"/>
      <c r="F45" s="206"/>
      <c r="G45" s="206"/>
      <c r="H45" s="206"/>
      <c r="I45" s="206"/>
    </row>
    <row r="46" spans="1:9" s="198" customFormat="1">
      <c r="A46" s="195"/>
      <c r="B46" s="196"/>
      <c r="C46" s="195"/>
      <c r="D46" s="206"/>
      <c r="E46" s="206"/>
      <c r="F46" s="206"/>
      <c r="G46" s="206"/>
      <c r="H46" s="206"/>
      <c r="I46" s="206"/>
    </row>
    <row r="47" spans="1:9" s="198" customFormat="1">
      <c r="A47" s="195"/>
      <c r="B47" s="196"/>
      <c r="C47" s="195"/>
      <c r="D47" s="206"/>
      <c r="E47" s="206"/>
      <c r="F47" s="206"/>
      <c r="G47" s="206"/>
      <c r="H47" s="206"/>
      <c r="I47" s="206"/>
    </row>
    <row r="48" spans="1:9" s="198" customFormat="1">
      <c r="A48" s="195"/>
      <c r="B48" s="196"/>
      <c r="C48" s="195"/>
      <c r="D48" s="206"/>
      <c r="E48" s="206"/>
      <c r="F48" s="206"/>
      <c r="G48" s="206"/>
      <c r="H48" s="206"/>
      <c r="I48" s="206"/>
    </row>
    <row r="49" spans="1:16" s="198" customFormat="1">
      <c r="A49" s="195"/>
      <c r="B49" s="196"/>
      <c r="C49" s="195"/>
      <c r="D49" s="206"/>
      <c r="E49" s="206"/>
      <c r="F49" s="206"/>
      <c r="G49" s="206"/>
      <c r="H49" s="206"/>
      <c r="I49" s="206"/>
    </row>
    <row r="50" spans="1:16" s="198" customFormat="1">
      <c r="A50" s="195"/>
      <c r="B50" s="196"/>
      <c r="C50" s="195"/>
      <c r="D50" s="206"/>
      <c r="E50" s="206"/>
      <c r="F50" s="206"/>
      <c r="G50" s="206"/>
      <c r="H50" s="206"/>
      <c r="I50" s="206"/>
    </row>
    <row r="51" spans="1:16" s="198" customFormat="1">
      <c r="A51" s="195"/>
      <c r="B51" s="196"/>
      <c r="C51" s="195"/>
      <c r="D51" s="206"/>
      <c r="E51" s="206"/>
      <c r="F51" s="206"/>
      <c r="G51" s="206"/>
      <c r="H51" s="206"/>
      <c r="I51" s="206"/>
    </row>
    <row r="52" spans="1:16" s="198" customFormat="1">
      <c r="A52" s="195"/>
      <c r="B52" s="196"/>
      <c r="C52" s="195"/>
      <c r="D52" s="206"/>
      <c r="E52" s="206"/>
      <c r="F52" s="206"/>
      <c r="G52" s="206"/>
      <c r="H52" s="206"/>
      <c r="I52" s="206"/>
    </row>
    <row r="53" spans="1:16" s="198" customFormat="1">
      <c r="A53" s="195"/>
      <c r="B53" s="196"/>
      <c r="C53" s="195"/>
      <c r="D53" s="206"/>
      <c r="E53" s="206"/>
      <c r="F53" s="206"/>
      <c r="G53" s="206"/>
      <c r="H53" s="206"/>
      <c r="I53" s="206"/>
    </row>
    <row r="54" spans="1:16" s="198" customFormat="1">
      <c r="A54" s="195"/>
      <c r="B54" s="196"/>
      <c r="C54" s="195"/>
      <c r="D54" s="206"/>
      <c r="E54" s="206"/>
      <c r="F54" s="206"/>
      <c r="G54" s="206"/>
      <c r="H54" s="206"/>
      <c r="I54" s="206"/>
    </row>
    <row r="55" spans="1:16" s="198" customFormat="1">
      <c r="A55" s="195"/>
      <c r="B55" s="196"/>
      <c r="C55" s="195"/>
      <c r="D55" s="206"/>
      <c r="E55" s="206"/>
      <c r="F55" s="206"/>
      <c r="G55" s="206"/>
      <c r="H55" s="206"/>
      <c r="I55" s="206"/>
    </row>
    <row r="56" spans="1:16" s="198" customFormat="1">
      <c r="A56" s="195"/>
      <c r="B56" s="196"/>
      <c r="C56" s="195"/>
      <c r="D56" s="206"/>
      <c r="E56" s="206"/>
      <c r="F56" s="206"/>
      <c r="G56" s="206"/>
      <c r="H56" s="206"/>
      <c r="I56" s="206"/>
    </row>
    <row r="57" spans="1:16" s="108" customFormat="1">
      <c r="A57" s="68"/>
      <c r="B57" s="73"/>
      <c r="C57" s="68"/>
      <c r="D57" s="139"/>
      <c r="E57" s="139"/>
      <c r="F57" s="139"/>
      <c r="G57" s="139"/>
      <c r="H57" s="139"/>
      <c r="I57" s="139"/>
      <c r="J57" s="198"/>
      <c r="K57" s="198"/>
      <c r="L57" s="198"/>
      <c r="M57" s="198"/>
      <c r="N57" s="198"/>
      <c r="O57" s="198"/>
      <c r="P57" s="198"/>
    </row>
    <row r="58" spans="1:16" s="108" customFormat="1">
      <c r="A58" s="68"/>
      <c r="B58" s="73"/>
      <c r="C58" s="68"/>
      <c r="D58" s="139"/>
      <c r="E58" s="139"/>
      <c r="F58" s="139"/>
      <c r="G58" s="139"/>
      <c r="H58" s="139"/>
      <c r="I58" s="139"/>
      <c r="J58" s="198"/>
      <c r="K58" s="198"/>
      <c r="L58" s="198"/>
      <c r="M58" s="198"/>
      <c r="N58" s="198"/>
      <c r="O58" s="198"/>
      <c r="P58" s="198"/>
    </row>
    <row r="59" spans="1:16" s="108" customFormat="1">
      <c r="A59" s="68"/>
      <c r="B59" s="73"/>
      <c r="C59" s="68"/>
      <c r="D59" s="139"/>
      <c r="E59" s="139"/>
      <c r="F59" s="139"/>
      <c r="G59" s="139"/>
      <c r="H59" s="139"/>
      <c r="I59" s="139"/>
      <c r="J59" s="198"/>
      <c r="K59" s="198"/>
      <c r="L59" s="198"/>
      <c r="M59" s="198"/>
      <c r="N59" s="198"/>
      <c r="O59" s="198"/>
      <c r="P59" s="198"/>
    </row>
    <row r="60" spans="1:16" s="108" customFormat="1">
      <c r="A60" s="68"/>
      <c r="B60" s="73"/>
      <c r="C60" s="68"/>
      <c r="D60" s="139"/>
      <c r="E60" s="139"/>
      <c r="F60" s="139"/>
      <c r="G60" s="139"/>
      <c r="H60" s="139"/>
      <c r="I60" s="139"/>
      <c r="J60" s="198"/>
      <c r="K60" s="198"/>
      <c r="L60" s="198"/>
      <c r="M60" s="198"/>
      <c r="N60" s="198"/>
      <c r="O60" s="198"/>
      <c r="P60" s="198"/>
    </row>
    <row r="61" spans="1:16" s="108" customFormat="1">
      <c r="A61" s="68"/>
      <c r="B61" s="73"/>
      <c r="C61" s="68"/>
      <c r="D61" s="139"/>
      <c r="E61" s="139"/>
      <c r="F61" s="139"/>
      <c r="G61" s="139"/>
      <c r="H61" s="139"/>
      <c r="I61" s="139"/>
      <c r="J61" s="198"/>
      <c r="K61" s="198"/>
      <c r="L61" s="198"/>
      <c r="M61" s="198"/>
      <c r="N61" s="198"/>
      <c r="O61" s="198"/>
      <c r="P61" s="198"/>
    </row>
    <row r="62" spans="1:16" s="108" customFormat="1">
      <c r="A62" s="68"/>
      <c r="B62" s="73"/>
      <c r="C62" s="68"/>
      <c r="D62" s="139"/>
      <c r="E62" s="139"/>
      <c r="F62" s="139"/>
      <c r="G62" s="139"/>
      <c r="H62" s="139"/>
      <c r="I62" s="139"/>
      <c r="J62" s="198"/>
      <c r="K62" s="198"/>
      <c r="L62" s="198"/>
      <c r="M62" s="198"/>
      <c r="N62" s="198"/>
      <c r="O62" s="198"/>
      <c r="P62" s="198"/>
    </row>
    <row r="63" spans="1:16" s="108" customFormat="1">
      <c r="A63" s="68"/>
      <c r="B63" s="73"/>
      <c r="C63" s="68"/>
      <c r="D63" s="139"/>
      <c r="E63" s="139"/>
      <c r="F63" s="139"/>
      <c r="G63" s="139"/>
      <c r="H63" s="139"/>
      <c r="I63" s="139"/>
      <c r="J63" s="198"/>
      <c r="K63" s="198"/>
      <c r="L63" s="198"/>
      <c r="M63" s="198"/>
      <c r="N63" s="198"/>
      <c r="O63" s="198"/>
      <c r="P63" s="198"/>
    </row>
    <row r="64" spans="1:16" s="108" customFormat="1">
      <c r="A64" s="68"/>
      <c r="B64" s="73"/>
      <c r="C64" s="68"/>
      <c r="D64" s="139"/>
      <c r="E64" s="139"/>
      <c r="F64" s="139"/>
      <c r="G64" s="139"/>
      <c r="H64" s="139"/>
      <c r="I64" s="139"/>
      <c r="J64" s="198"/>
      <c r="K64" s="198"/>
      <c r="L64" s="198"/>
      <c r="M64" s="198"/>
      <c r="N64" s="198"/>
      <c r="O64" s="198"/>
      <c r="P64" s="198"/>
    </row>
    <row r="65" spans="1:16" s="108" customFormat="1">
      <c r="A65" s="68"/>
      <c r="B65" s="73"/>
      <c r="C65" s="68"/>
      <c r="D65" s="139"/>
      <c r="E65" s="139"/>
      <c r="F65" s="139"/>
      <c r="G65" s="139"/>
      <c r="H65" s="139"/>
      <c r="I65" s="139"/>
      <c r="J65" s="198"/>
      <c r="K65" s="198"/>
      <c r="L65" s="198"/>
      <c r="M65" s="198"/>
      <c r="N65" s="198"/>
      <c r="O65" s="198"/>
      <c r="P65" s="198"/>
    </row>
    <row r="66" spans="1:16" s="108" customFormat="1">
      <c r="A66" s="68"/>
      <c r="B66" s="73"/>
      <c r="C66" s="68"/>
      <c r="D66" s="139"/>
      <c r="E66" s="139"/>
      <c r="F66" s="139"/>
      <c r="G66" s="139"/>
      <c r="H66" s="139"/>
      <c r="I66" s="139"/>
      <c r="J66" s="198"/>
      <c r="K66" s="198"/>
      <c r="L66" s="198"/>
      <c r="M66" s="198"/>
      <c r="N66" s="198"/>
      <c r="O66" s="198"/>
      <c r="P66" s="198"/>
    </row>
    <row r="67" spans="1:16" s="108" customFormat="1">
      <c r="A67" s="68"/>
      <c r="B67" s="73"/>
      <c r="C67" s="68"/>
      <c r="D67" s="139"/>
      <c r="E67" s="139"/>
      <c r="F67" s="139"/>
      <c r="G67" s="139"/>
      <c r="H67" s="139"/>
      <c r="I67" s="139"/>
      <c r="J67" s="198"/>
      <c r="K67" s="198"/>
      <c r="L67" s="198"/>
      <c r="M67" s="198"/>
      <c r="N67" s="198"/>
      <c r="O67" s="198"/>
      <c r="P67" s="198"/>
    </row>
    <row r="68" spans="1:16" s="108" customFormat="1">
      <c r="A68" s="68"/>
      <c r="B68" s="73"/>
      <c r="C68" s="68"/>
      <c r="D68" s="139"/>
      <c r="E68" s="139"/>
      <c r="F68" s="139"/>
      <c r="G68" s="139"/>
      <c r="H68" s="139"/>
      <c r="I68" s="139"/>
      <c r="J68" s="198"/>
      <c r="K68" s="198"/>
      <c r="L68" s="198"/>
      <c r="M68" s="198"/>
      <c r="N68" s="198"/>
      <c r="O68" s="198"/>
      <c r="P68" s="198"/>
    </row>
    <row r="69" spans="1:16" s="108" customFormat="1">
      <c r="A69" s="68"/>
      <c r="B69" s="73"/>
      <c r="C69" s="68"/>
      <c r="D69" s="139"/>
      <c r="E69" s="139"/>
      <c r="F69" s="139"/>
      <c r="G69" s="139"/>
      <c r="H69" s="139"/>
      <c r="I69" s="139"/>
      <c r="J69" s="198"/>
      <c r="K69" s="198"/>
      <c r="L69" s="198"/>
      <c r="M69" s="198"/>
      <c r="N69" s="198"/>
      <c r="O69" s="198"/>
      <c r="P69" s="198"/>
    </row>
    <row r="70" spans="1:16" s="108" customFormat="1">
      <c r="A70" s="68"/>
      <c r="B70" s="73"/>
      <c r="C70" s="68"/>
      <c r="D70" s="139"/>
      <c r="E70" s="139"/>
      <c r="F70" s="139"/>
      <c r="G70" s="139"/>
      <c r="H70" s="139"/>
      <c r="I70" s="139"/>
      <c r="J70" s="198"/>
      <c r="K70" s="198"/>
      <c r="L70" s="198"/>
      <c r="M70" s="198"/>
      <c r="N70" s="198"/>
      <c r="O70" s="198"/>
      <c r="P70" s="198"/>
    </row>
    <row r="71" spans="1:16" s="108" customFormat="1">
      <c r="A71" s="68"/>
      <c r="B71" s="73"/>
      <c r="C71" s="68"/>
      <c r="D71" s="139"/>
      <c r="E71" s="139"/>
      <c r="F71" s="139"/>
      <c r="G71" s="139"/>
      <c r="H71" s="139"/>
      <c r="I71" s="139"/>
      <c r="J71" s="198"/>
      <c r="K71" s="198"/>
      <c r="L71" s="198"/>
      <c r="M71" s="198"/>
      <c r="N71" s="198"/>
      <c r="O71" s="198"/>
      <c r="P71" s="198"/>
    </row>
    <row r="72" spans="1:16" s="108" customFormat="1">
      <c r="A72" s="68"/>
      <c r="B72" s="73"/>
      <c r="C72" s="68"/>
      <c r="D72" s="139"/>
      <c r="E72" s="139"/>
      <c r="F72" s="139"/>
      <c r="G72" s="139"/>
      <c r="H72" s="139"/>
      <c r="I72" s="139"/>
      <c r="J72" s="198"/>
      <c r="K72" s="198"/>
      <c r="L72" s="198"/>
      <c r="M72" s="198"/>
      <c r="N72" s="198"/>
      <c r="O72" s="198"/>
      <c r="P72" s="198"/>
    </row>
    <row r="73" spans="1:16" s="108" customFormat="1">
      <c r="A73" s="68"/>
      <c r="B73" s="73"/>
      <c r="C73" s="68"/>
      <c r="D73" s="139"/>
      <c r="E73" s="139"/>
      <c r="F73" s="139"/>
      <c r="G73" s="139"/>
      <c r="H73" s="139"/>
      <c r="I73" s="139"/>
      <c r="J73" s="198"/>
      <c r="K73" s="198"/>
      <c r="L73" s="198"/>
      <c r="M73" s="198"/>
      <c r="N73" s="198"/>
      <c r="O73" s="198"/>
      <c r="P73" s="198"/>
    </row>
    <row r="74" spans="1:16" s="108" customFormat="1">
      <c r="A74" s="68"/>
      <c r="B74" s="73"/>
      <c r="C74" s="68"/>
      <c r="D74" s="139"/>
      <c r="E74" s="139"/>
      <c r="F74" s="139"/>
      <c r="G74" s="139"/>
      <c r="H74" s="139"/>
      <c r="I74" s="139"/>
      <c r="J74" s="198"/>
      <c r="K74" s="198"/>
      <c r="L74" s="198"/>
      <c r="M74" s="198"/>
      <c r="N74" s="198"/>
      <c r="O74" s="198"/>
      <c r="P74" s="198"/>
    </row>
    <row r="75" spans="1:16" s="108" customFormat="1">
      <c r="A75" s="68"/>
      <c r="B75" s="73"/>
      <c r="C75" s="68"/>
      <c r="D75" s="139"/>
      <c r="E75" s="139"/>
      <c r="F75" s="139"/>
      <c r="G75" s="139"/>
      <c r="H75" s="139"/>
      <c r="I75" s="139"/>
      <c r="J75" s="198"/>
      <c r="K75" s="198"/>
      <c r="L75" s="198"/>
      <c r="M75" s="198"/>
      <c r="N75" s="198"/>
      <c r="O75" s="198"/>
      <c r="P75" s="198"/>
    </row>
    <row r="76" spans="1:16" s="108" customFormat="1">
      <c r="A76" s="68"/>
      <c r="B76" s="73"/>
      <c r="C76" s="68"/>
      <c r="D76" s="139"/>
      <c r="E76" s="139"/>
      <c r="F76" s="139"/>
      <c r="G76" s="139"/>
      <c r="H76" s="139"/>
      <c r="I76" s="139"/>
      <c r="J76" s="198"/>
      <c r="K76" s="198"/>
      <c r="L76" s="198"/>
      <c r="M76" s="198"/>
      <c r="N76" s="198"/>
      <c r="O76" s="198"/>
      <c r="P76" s="198"/>
    </row>
    <row r="77" spans="1:16" s="108" customFormat="1">
      <c r="A77" s="68"/>
      <c r="B77" s="73"/>
      <c r="C77" s="68"/>
      <c r="D77" s="139"/>
      <c r="E77" s="139"/>
      <c r="F77" s="139"/>
      <c r="G77" s="139"/>
      <c r="H77" s="139"/>
      <c r="I77" s="139"/>
      <c r="J77" s="198"/>
      <c r="K77" s="198"/>
      <c r="L77" s="198"/>
      <c r="M77" s="198"/>
      <c r="N77" s="198"/>
      <c r="O77" s="198"/>
      <c r="P77" s="198"/>
    </row>
    <row r="78" spans="1:16" s="108" customFormat="1">
      <c r="A78" s="68"/>
      <c r="B78" s="73"/>
      <c r="C78" s="68"/>
      <c r="D78" s="139"/>
      <c r="E78" s="139"/>
      <c r="F78" s="139"/>
      <c r="G78" s="139"/>
      <c r="H78" s="139"/>
      <c r="I78" s="139"/>
      <c r="J78" s="198"/>
      <c r="K78" s="198"/>
      <c r="L78" s="198"/>
      <c r="M78" s="198"/>
      <c r="N78" s="198"/>
      <c r="O78" s="198"/>
      <c r="P78" s="198"/>
    </row>
    <row r="79" spans="1:16" s="108" customFormat="1">
      <c r="A79" s="68"/>
      <c r="B79" s="73"/>
      <c r="C79" s="68"/>
      <c r="D79" s="139"/>
      <c r="E79" s="139"/>
      <c r="F79" s="139"/>
      <c r="G79" s="139"/>
      <c r="H79" s="139"/>
      <c r="I79" s="139"/>
      <c r="J79" s="198"/>
      <c r="K79" s="198"/>
      <c r="L79" s="198"/>
      <c r="M79" s="198"/>
      <c r="N79" s="198"/>
      <c r="O79" s="198"/>
      <c r="P79" s="198"/>
    </row>
    <row r="80" spans="1:16" s="108" customFormat="1">
      <c r="A80" s="68"/>
      <c r="B80" s="73"/>
      <c r="C80" s="68"/>
      <c r="D80" s="139"/>
      <c r="E80" s="139"/>
      <c r="F80" s="139"/>
      <c r="G80" s="139"/>
      <c r="H80" s="139"/>
      <c r="I80" s="139"/>
      <c r="J80" s="198"/>
      <c r="K80" s="198"/>
      <c r="L80" s="198"/>
      <c r="M80" s="198"/>
      <c r="N80" s="198"/>
      <c r="O80" s="198"/>
      <c r="P80" s="198"/>
    </row>
    <row r="81" spans="1:16" s="108" customFormat="1">
      <c r="A81" s="68"/>
      <c r="B81" s="73"/>
      <c r="C81" s="68"/>
      <c r="D81" s="139"/>
      <c r="E81" s="139"/>
      <c r="F81" s="139"/>
      <c r="G81" s="139"/>
      <c r="H81" s="139"/>
      <c r="I81" s="139"/>
      <c r="J81" s="198"/>
      <c r="K81" s="198"/>
      <c r="L81" s="198"/>
      <c r="M81" s="198"/>
      <c r="N81" s="198"/>
      <c r="O81" s="198"/>
      <c r="P81" s="198"/>
    </row>
    <row r="82" spans="1:16" s="108" customFormat="1">
      <c r="A82" s="68"/>
      <c r="B82" s="73"/>
      <c r="C82" s="68"/>
      <c r="D82" s="139"/>
      <c r="E82" s="139"/>
      <c r="F82" s="139"/>
      <c r="G82" s="139"/>
      <c r="H82" s="139"/>
      <c r="I82" s="139"/>
      <c r="J82" s="198"/>
      <c r="K82" s="198"/>
      <c r="L82" s="198"/>
      <c r="M82" s="198"/>
      <c r="N82" s="198"/>
      <c r="O82" s="198"/>
      <c r="P82" s="198"/>
    </row>
    <row r="83" spans="1:16" s="108" customFormat="1">
      <c r="A83" s="68"/>
      <c r="B83" s="73"/>
      <c r="C83" s="68"/>
      <c r="D83" s="139"/>
      <c r="E83" s="139"/>
      <c r="F83" s="139"/>
      <c r="G83" s="139"/>
      <c r="H83" s="139"/>
      <c r="I83" s="139"/>
      <c r="J83" s="198"/>
      <c r="K83" s="198"/>
      <c r="L83" s="198"/>
      <c r="M83" s="198"/>
      <c r="N83" s="198"/>
      <c r="O83" s="198"/>
      <c r="P83" s="198"/>
    </row>
    <row r="84" spans="1:16" s="108" customFormat="1">
      <c r="A84" s="68"/>
      <c r="B84" s="73"/>
      <c r="C84" s="68"/>
      <c r="D84" s="139"/>
      <c r="E84" s="139"/>
      <c r="F84" s="139"/>
      <c r="G84" s="139"/>
      <c r="H84" s="139"/>
      <c r="I84" s="139"/>
      <c r="J84" s="198"/>
      <c r="K84" s="198"/>
      <c r="L84" s="198"/>
      <c r="M84" s="198"/>
      <c r="N84" s="198"/>
      <c r="O84" s="198"/>
      <c r="P84" s="198"/>
    </row>
    <row r="85" spans="1:16" s="108" customFormat="1">
      <c r="A85" s="68"/>
      <c r="B85" s="73"/>
      <c r="C85" s="68"/>
      <c r="D85" s="139"/>
      <c r="E85" s="139"/>
      <c r="F85" s="139"/>
      <c r="G85" s="139"/>
      <c r="H85" s="139"/>
      <c r="I85" s="139"/>
      <c r="J85" s="198"/>
      <c r="K85" s="198"/>
      <c r="L85" s="198"/>
      <c r="M85" s="198"/>
      <c r="N85" s="198"/>
      <c r="O85" s="198"/>
      <c r="P85" s="198"/>
    </row>
    <row r="86" spans="1:16" s="108" customFormat="1">
      <c r="A86" s="68"/>
      <c r="B86" s="73"/>
      <c r="C86" s="68"/>
      <c r="D86" s="139"/>
      <c r="E86" s="139"/>
      <c r="F86" s="139"/>
      <c r="G86" s="139"/>
      <c r="H86" s="139"/>
      <c r="I86" s="139"/>
      <c r="J86" s="198"/>
      <c r="K86" s="198"/>
      <c r="L86" s="198"/>
      <c r="M86" s="198"/>
      <c r="N86" s="198"/>
      <c r="O86" s="198"/>
      <c r="P86" s="198"/>
    </row>
    <row r="87" spans="1:16" s="108" customFormat="1">
      <c r="A87" s="68"/>
      <c r="B87" s="73"/>
      <c r="C87" s="68"/>
      <c r="D87" s="139"/>
      <c r="E87" s="139"/>
      <c r="F87" s="139"/>
      <c r="G87" s="139"/>
      <c r="H87" s="139"/>
      <c r="I87" s="139"/>
      <c r="J87" s="198"/>
      <c r="K87" s="198"/>
      <c r="L87" s="198"/>
      <c r="M87" s="198"/>
      <c r="N87" s="198"/>
      <c r="O87" s="198"/>
      <c r="P87" s="198"/>
    </row>
    <row r="88" spans="1:16" s="108" customFormat="1">
      <c r="A88" s="68"/>
      <c r="B88" s="73"/>
      <c r="C88" s="68"/>
      <c r="D88" s="139"/>
      <c r="E88" s="139"/>
      <c r="F88" s="139"/>
      <c r="G88" s="139"/>
      <c r="H88" s="139"/>
      <c r="I88" s="139"/>
      <c r="J88" s="198"/>
      <c r="K88" s="198"/>
      <c r="L88" s="198"/>
      <c r="M88" s="198"/>
      <c r="N88" s="198"/>
      <c r="O88" s="198"/>
      <c r="P88" s="198"/>
    </row>
    <row r="89" spans="1:16" s="108" customFormat="1">
      <c r="A89" s="68"/>
      <c r="B89" s="73"/>
      <c r="C89" s="68"/>
      <c r="D89" s="139"/>
      <c r="E89" s="139"/>
      <c r="F89" s="139"/>
      <c r="G89" s="139"/>
      <c r="H89" s="139"/>
      <c r="I89" s="139"/>
      <c r="J89" s="198"/>
      <c r="K89" s="198"/>
      <c r="L89" s="198"/>
      <c r="M89" s="198"/>
      <c r="N89" s="198"/>
      <c r="O89" s="198"/>
      <c r="P89" s="198"/>
    </row>
    <row r="90" spans="1:16" s="108" customFormat="1">
      <c r="A90" s="68"/>
      <c r="B90" s="73"/>
      <c r="C90" s="68"/>
      <c r="D90" s="139"/>
      <c r="E90" s="139"/>
      <c r="F90" s="139"/>
      <c r="G90" s="139"/>
      <c r="H90" s="139"/>
      <c r="I90" s="139"/>
      <c r="J90" s="198"/>
      <c r="K90" s="198"/>
      <c r="L90" s="198"/>
      <c r="M90" s="198"/>
      <c r="N90" s="198"/>
      <c r="O90" s="198"/>
      <c r="P90" s="198"/>
    </row>
    <row r="91" spans="1:16" s="108" customFormat="1">
      <c r="A91" s="68"/>
      <c r="B91" s="73"/>
      <c r="C91" s="68"/>
      <c r="D91" s="139"/>
      <c r="E91" s="139"/>
      <c r="F91" s="139"/>
      <c r="G91" s="139"/>
      <c r="H91" s="139"/>
      <c r="I91" s="139"/>
      <c r="J91" s="198"/>
      <c r="K91" s="198"/>
      <c r="L91" s="198"/>
      <c r="M91" s="198"/>
      <c r="N91" s="198"/>
      <c r="O91" s="198"/>
      <c r="P91" s="198"/>
    </row>
    <row r="92" spans="1:16" s="108" customFormat="1">
      <c r="A92" s="68"/>
      <c r="B92" s="73"/>
      <c r="C92" s="68"/>
      <c r="D92" s="139"/>
      <c r="E92" s="139"/>
      <c r="F92" s="139"/>
      <c r="G92" s="139"/>
      <c r="H92" s="139"/>
      <c r="I92" s="139"/>
      <c r="J92" s="198"/>
      <c r="K92" s="198"/>
      <c r="L92" s="198"/>
      <c r="M92" s="198"/>
      <c r="N92" s="198"/>
      <c r="O92" s="198"/>
      <c r="P92" s="198"/>
    </row>
    <row r="93" spans="1:16">
      <c r="D93" s="139"/>
      <c r="E93" s="139"/>
      <c r="F93" s="139"/>
      <c r="G93" s="139"/>
      <c r="H93" s="139"/>
      <c r="I93" s="139"/>
    </row>
    <row r="94" spans="1:16">
      <c r="D94" s="139"/>
      <c r="E94" s="139"/>
      <c r="F94" s="139"/>
      <c r="G94" s="139"/>
      <c r="H94" s="139"/>
      <c r="I94" s="139"/>
    </row>
    <row r="95" spans="1:16">
      <c r="D95" s="139"/>
      <c r="E95" s="139"/>
      <c r="F95" s="139"/>
      <c r="G95" s="139"/>
      <c r="H95" s="139"/>
      <c r="I95" s="139"/>
    </row>
    <row r="96" spans="1:16">
      <c r="D96" s="139"/>
      <c r="E96" s="139"/>
      <c r="F96" s="139"/>
      <c r="G96" s="139"/>
      <c r="H96" s="139"/>
      <c r="I96" s="139"/>
    </row>
    <row r="97" spans="2:9">
      <c r="D97" s="139"/>
      <c r="E97" s="139"/>
      <c r="F97" s="139"/>
      <c r="G97" s="139"/>
      <c r="H97" s="139"/>
      <c r="I97" s="139"/>
    </row>
    <row r="98" spans="2:9">
      <c r="D98" s="139"/>
      <c r="E98" s="139"/>
      <c r="F98" s="139"/>
      <c r="G98" s="139"/>
      <c r="H98" s="139"/>
      <c r="I98" s="139"/>
    </row>
    <row r="99" spans="2:9">
      <c r="D99" s="139"/>
      <c r="E99" s="139"/>
      <c r="F99" s="139"/>
      <c r="G99" s="139"/>
      <c r="H99" s="139"/>
      <c r="I99" s="139"/>
    </row>
    <row r="100" spans="2:9">
      <c r="D100" s="139"/>
      <c r="E100" s="139"/>
      <c r="F100" s="139"/>
      <c r="G100" s="139"/>
      <c r="H100" s="139"/>
      <c r="I100" s="139"/>
    </row>
    <row r="101" spans="2:9">
      <c r="D101" s="139"/>
      <c r="E101" s="139"/>
      <c r="F101" s="139"/>
      <c r="G101" s="139"/>
      <c r="H101" s="139"/>
      <c r="I101" s="139"/>
    </row>
    <row r="102" spans="2:9">
      <c r="B102" s="68"/>
      <c r="D102" s="139"/>
      <c r="E102" s="139"/>
      <c r="F102" s="139"/>
      <c r="G102" s="139"/>
      <c r="H102" s="139"/>
      <c r="I102" s="139"/>
    </row>
    <row r="103" spans="2:9">
      <c r="B103" s="68"/>
      <c r="D103" s="139"/>
      <c r="E103" s="139"/>
      <c r="F103" s="139"/>
      <c r="G103" s="139"/>
      <c r="H103" s="139"/>
      <c r="I103" s="139"/>
    </row>
    <row r="104" spans="2:9">
      <c r="B104" s="68"/>
      <c r="D104" s="139"/>
      <c r="E104" s="139"/>
      <c r="F104" s="139"/>
      <c r="G104" s="139"/>
      <c r="H104" s="139"/>
      <c r="I104" s="139"/>
    </row>
    <row r="105" spans="2:9">
      <c r="B105" s="68"/>
      <c r="D105" s="139"/>
      <c r="E105" s="139"/>
      <c r="F105" s="139"/>
      <c r="G105" s="139"/>
      <c r="H105" s="139"/>
      <c r="I105" s="139"/>
    </row>
    <row r="106" spans="2:9">
      <c r="B106" s="68"/>
      <c r="D106" s="139"/>
      <c r="E106" s="139"/>
      <c r="F106" s="139"/>
      <c r="G106" s="139"/>
      <c r="H106" s="139"/>
      <c r="I106" s="139"/>
    </row>
    <row r="107" spans="2:9">
      <c r="B107" s="68"/>
      <c r="D107" s="139"/>
      <c r="E107" s="139"/>
      <c r="F107" s="139"/>
      <c r="G107" s="139"/>
      <c r="H107" s="139"/>
      <c r="I107" s="139"/>
    </row>
    <row r="108" spans="2:9">
      <c r="B108" s="68"/>
      <c r="D108" s="139"/>
      <c r="E108" s="139"/>
      <c r="F108" s="139"/>
      <c r="G108" s="139"/>
      <c r="H108" s="139"/>
      <c r="I108" s="139"/>
    </row>
    <row r="109" spans="2:9">
      <c r="B109" s="68"/>
      <c r="D109" s="139"/>
      <c r="E109" s="139"/>
      <c r="F109" s="139"/>
      <c r="G109" s="139"/>
      <c r="H109" s="139"/>
      <c r="I109" s="139"/>
    </row>
    <row r="110" spans="2:9">
      <c r="B110" s="68"/>
      <c r="D110" s="139"/>
      <c r="E110" s="139"/>
      <c r="F110" s="139"/>
      <c r="G110" s="139"/>
      <c r="H110" s="139"/>
      <c r="I110" s="139"/>
    </row>
    <row r="111" spans="2:9">
      <c r="B111" s="68"/>
      <c r="D111" s="139"/>
      <c r="E111" s="139"/>
      <c r="F111" s="139"/>
      <c r="G111" s="139"/>
      <c r="H111" s="139"/>
      <c r="I111" s="139"/>
    </row>
    <row r="112" spans="2:9">
      <c r="B112" s="68"/>
      <c r="D112" s="139"/>
      <c r="E112" s="139"/>
      <c r="F112" s="139"/>
      <c r="G112" s="139"/>
      <c r="H112" s="139"/>
      <c r="I112" s="139"/>
    </row>
    <row r="113" spans="2:9">
      <c r="B113" s="68"/>
      <c r="D113" s="139"/>
      <c r="E113" s="139"/>
      <c r="F113" s="139"/>
      <c r="G113" s="139"/>
      <c r="H113" s="139"/>
      <c r="I113" s="139"/>
    </row>
    <row r="114" spans="2:9">
      <c r="B114" s="68"/>
      <c r="D114" s="139"/>
      <c r="E114" s="139"/>
      <c r="F114" s="139"/>
      <c r="G114" s="139"/>
      <c r="H114" s="139"/>
      <c r="I114" s="139"/>
    </row>
    <row r="115" spans="2:9">
      <c r="B115" s="68"/>
      <c r="D115" s="139"/>
      <c r="E115" s="139"/>
      <c r="F115" s="139"/>
      <c r="G115" s="139"/>
      <c r="H115" s="139"/>
      <c r="I115" s="139"/>
    </row>
    <row r="116" spans="2:9">
      <c r="B116" s="68"/>
      <c r="D116" s="139"/>
      <c r="E116" s="139"/>
      <c r="F116" s="139"/>
      <c r="G116" s="139"/>
      <c r="H116" s="139"/>
      <c r="I116" s="139"/>
    </row>
    <row r="117" spans="2:9">
      <c r="B117" s="68"/>
      <c r="D117" s="139"/>
      <c r="E117" s="139"/>
      <c r="F117" s="139"/>
      <c r="G117" s="139"/>
      <c r="H117" s="139"/>
      <c r="I117" s="139"/>
    </row>
    <row r="118" spans="2:9">
      <c r="B118" s="68"/>
      <c r="D118" s="139"/>
      <c r="E118" s="139"/>
      <c r="F118" s="139"/>
      <c r="G118" s="139"/>
      <c r="H118" s="139"/>
      <c r="I118" s="139"/>
    </row>
    <row r="119" spans="2:9">
      <c r="B119" s="68"/>
      <c r="D119" s="139"/>
      <c r="E119" s="139"/>
      <c r="F119" s="139"/>
      <c r="G119" s="139"/>
      <c r="H119" s="139"/>
      <c r="I119" s="139"/>
    </row>
    <row r="120" spans="2:9">
      <c r="B120" s="68"/>
      <c r="D120" s="139"/>
      <c r="E120" s="139"/>
      <c r="F120" s="139"/>
      <c r="G120" s="139"/>
      <c r="H120" s="139"/>
      <c r="I120" s="139"/>
    </row>
    <row r="121" spans="2:9">
      <c r="B121" s="68"/>
      <c r="D121" s="139"/>
      <c r="E121" s="139"/>
      <c r="F121" s="139"/>
      <c r="G121" s="139"/>
      <c r="H121" s="139"/>
      <c r="I121" s="139"/>
    </row>
    <row r="122" spans="2:9">
      <c r="B122" s="68"/>
      <c r="D122" s="139"/>
      <c r="E122" s="139"/>
      <c r="F122" s="139"/>
      <c r="G122" s="139"/>
      <c r="H122" s="139"/>
      <c r="I122" s="139"/>
    </row>
    <row r="123" spans="2:9">
      <c r="B123" s="68"/>
      <c r="D123" s="139"/>
      <c r="E123" s="139"/>
      <c r="F123" s="139"/>
      <c r="G123" s="139"/>
      <c r="H123" s="139"/>
      <c r="I123" s="139"/>
    </row>
    <row r="124" spans="2:9">
      <c r="B124" s="68"/>
      <c r="D124" s="139"/>
      <c r="E124" s="139"/>
      <c r="F124" s="139"/>
      <c r="G124" s="139"/>
      <c r="H124" s="139"/>
      <c r="I124" s="139"/>
    </row>
    <row r="125" spans="2:9">
      <c r="B125" s="68"/>
      <c r="D125" s="139"/>
      <c r="E125" s="139"/>
      <c r="F125" s="139"/>
      <c r="G125" s="139"/>
      <c r="H125" s="139"/>
      <c r="I125" s="139"/>
    </row>
    <row r="126" spans="2:9">
      <c r="B126" s="68"/>
      <c r="D126" s="139"/>
      <c r="E126" s="139"/>
      <c r="F126" s="139"/>
      <c r="G126" s="139"/>
      <c r="H126" s="139"/>
      <c r="I126" s="139"/>
    </row>
    <row r="127" spans="2:9">
      <c r="B127" s="68"/>
      <c r="D127" s="139"/>
      <c r="E127" s="139"/>
      <c r="F127" s="139"/>
      <c r="G127" s="139"/>
      <c r="H127" s="139"/>
      <c r="I127" s="139"/>
    </row>
    <row r="128" spans="2:9">
      <c r="B128" s="68"/>
      <c r="D128" s="139"/>
      <c r="E128" s="139"/>
      <c r="F128" s="139"/>
      <c r="G128" s="139"/>
      <c r="H128" s="139"/>
      <c r="I128" s="139"/>
    </row>
    <row r="129" spans="2:9">
      <c r="B129" s="68"/>
      <c r="D129" s="139"/>
      <c r="E129" s="139"/>
      <c r="F129" s="139"/>
      <c r="G129" s="139"/>
      <c r="H129" s="139"/>
      <c r="I129" s="139"/>
    </row>
    <row r="130" spans="2:9">
      <c r="B130" s="68"/>
      <c r="D130" s="139"/>
      <c r="E130" s="139"/>
      <c r="F130" s="139"/>
      <c r="G130" s="139"/>
      <c r="H130" s="139"/>
      <c r="I130" s="139"/>
    </row>
    <row r="131" spans="2:9">
      <c r="B131" s="68"/>
      <c r="D131" s="139"/>
      <c r="E131" s="139"/>
      <c r="F131" s="139"/>
      <c r="G131" s="139"/>
      <c r="H131" s="139"/>
      <c r="I131" s="139"/>
    </row>
    <row r="132" spans="2:9">
      <c r="B132" s="68"/>
      <c r="D132" s="139"/>
      <c r="E132" s="139"/>
      <c r="F132" s="139"/>
      <c r="G132" s="139"/>
      <c r="H132" s="139"/>
      <c r="I132" s="139"/>
    </row>
    <row r="133" spans="2:9">
      <c r="B133" s="68"/>
      <c r="D133" s="139"/>
      <c r="E133" s="139"/>
      <c r="F133" s="139"/>
      <c r="G133" s="139"/>
      <c r="H133" s="139"/>
      <c r="I133" s="139"/>
    </row>
    <row r="134" spans="2:9">
      <c r="B134" s="68"/>
      <c r="D134" s="139"/>
      <c r="E134" s="139"/>
      <c r="F134" s="139"/>
      <c r="G134" s="139"/>
      <c r="H134" s="139"/>
      <c r="I134" s="139"/>
    </row>
    <row r="135" spans="2:9">
      <c r="B135" s="68"/>
      <c r="D135" s="139"/>
      <c r="E135" s="139"/>
      <c r="F135" s="139"/>
      <c r="G135" s="139"/>
      <c r="H135" s="139"/>
      <c r="I135" s="139"/>
    </row>
    <row r="136" spans="2:9">
      <c r="B136" s="68"/>
      <c r="D136" s="139"/>
      <c r="E136" s="139"/>
      <c r="F136" s="139"/>
      <c r="G136" s="139"/>
      <c r="H136" s="139"/>
      <c r="I136" s="139"/>
    </row>
    <row r="137" spans="2:9">
      <c r="B137" s="68"/>
      <c r="D137" s="139"/>
      <c r="E137" s="139"/>
      <c r="F137" s="139"/>
      <c r="G137" s="139"/>
      <c r="H137" s="139"/>
      <c r="I137" s="139"/>
    </row>
    <row r="138" spans="2:9">
      <c r="B138" s="68"/>
      <c r="D138" s="139"/>
      <c r="E138" s="139"/>
      <c r="F138" s="139"/>
      <c r="G138" s="139"/>
      <c r="H138" s="139"/>
      <c r="I138" s="139"/>
    </row>
    <row r="139" spans="2:9">
      <c r="B139" s="68"/>
      <c r="D139" s="139"/>
      <c r="E139" s="139"/>
      <c r="F139" s="139"/>
      <c r="G139" s="139"/>
      <c r="H139" s="139"/>
      <c r="I139" s="139"/>
    </row>
    <row r="140" spans="2:9">
      <c r="B140" s="68"/>
      <c r="D140" s="139"/>
      <c r="E140" s="139"/>
      <c r="F140" s="139"/>
      <c r="G140" s="139"/>
      <c r="H140" s="139"/>
      <c r="I140" s="139"/>
    </row>
    <row r="141" spans="2:9">
      <c r="B141" s="68"/>
      <c r="D141" s="139"/>
      <c r="E141" s="139"/>
      <c r="F141" s="139"/>
      <c r="G141" s="139"/>
      <c r="H141" s="139"/>
      <c r="I141" s="139"/>
    </row>
    <row r="142" spans="2:9">
      <c r="B142" s="68"/>
      <c r="D142" s="139"/>
      <c r="E142" s="139"/>
      <c r="F142" s="139"/>
      <c r="G142" s="139"/>
      <c r="H142" s="139"/>
      <c r="I142" s="139"/>
    </row>
    <row r="143" spans="2:9">
      <c r="B143" s="68"/>
      <c r="D143" s="139"/>
      <c r="E143" s="139"/>
      <c r="F143" s="139"/>
      <c r="G143" s="139"/>
      <c r="H143" s="139"/>
      <c r="I143" s="139"/>
    </row>
    <row r="144" spans="2:9">
      <c r="B144" s="68"/>
      <c r="D144" s="139"/>
      <c r="E144" s="139"/>
      <c r="F144" s="139"/>
      <c r="G144" s="139"/>
      <c r="H144" s="139"/>
      <c r="I144" s="139"/>
    </row>
    <row r="145" spans="2:9">
      <c r="B145" s="68"/>
      <c r="D145" s="139"/>
      <c r="E145" s="139"/>
      <c r="F145" s="139"/>
      <c r="G145" s="139"/>
      <c r="H145" s="139"/>
      <c r="I145" s="139"/>
    </row>
    <row r="146" spans="2:9">
      <c r="B146" s="68"/>
      <c r="D146" s="139"/>
      <c r="E146" s="139"/>
      <c r="F146" s="139"/>
      <c r="G146" s="139"/>
      <c r="H146" s="139"/>
      <c r="I146" s="139"/>
    </row>
    <row r="147" spans="2:9">
      <c r="B147" s="68"/>
      <c r="D147" s="139"/>
      <c r="E147" s="139"/>
      <c r="F147" s="139"/>
      <c r="G147" s="139"/>
      <c r="H147" s="139"/>
      <c r="I147" s="139"/>
    </row>
    <row r="148" spans="2:9">
      <c r="B148" s="68"/>
      <c r="D148" s="139"/>
      <c r="E148" s="139"/>
      <c r="F148" s="139"/>
      <c r="G148" s="139"/>
      <c r="H148" s="139"/>
      <c r="I148" s="139"/>
    </row>
    <row r="149" spans="2:9">
      <c r="B149" s="68"/>
      <c r="D149" s="139"/>
      <c r="E149" s="139"/>
      <c r="F149" s="139"/>
      <c r="G149" s="139"/>
      <c r="H149" s="139"/>
      <c r="I149" s="139"/>
    </row>
    <row r="150" spans="2:9">
      <c r="B150" s="68"/>
      <c r="D150" s="139"/>
      <c r="E150" s="139"/>
      <c r="F150" s="139"/>
      <c r="G150" s="139"/>
      <c r="H150" s="139"/>
      <c r="I150" s="139"/>
    </row>
    <row r="151" spans="2:9">
      <c r="B151" s="68"/>
      <c r="D151" s="139"/>
      <c r="E151" s="139"/>
      <c r="F151" s="139"/>
      <c r="G151" s="139"/>
      <c r="H151" s="139"/>
      <c r="I151" s="139"/>
    </row>
    <row r="152" spans="2:9">
      <c r="B152" s="68"/>
      <c r="D152" s="139"/>
      <c r="E152" s="139"/>
      <c r="F152" s="139"/>
      <c r="G152" s="139"/>
      <c r="H152" s="139"/>
      <c r="I152" s="139"/>
    </row>
    <row r="153" spans="2:9">
      <c r="B153" s="68"/>
      <c r="D153" s="139"/>
      <c r="E153" s="139"/>
      <c r="F153" s="139"/>
      <c r="G153" s="139"/>
      <c r="H153" s="139"/>
      <c r="I153" s="139"/>
    </row>
    <row r="154" spans="2:9">
      <c r="B154" s="68"/>
      <c r="D154" s="139"/>
      <c r="E154" s="139"/>
      <c r="F154" s="139"/>
      <c r="G154" s="139"/>
      <c r="H154" s="139"/>
      <c r="I154" s="139"/>
    </row>
    <row r="155" spans="2:9">
      <c r="B155" s="68"/>
      <c r="D155" s="139"/>
      <c r="E155" s="139"/>
      <c r="F155" s="139"/>
      <c r="G155" s="139"/>
      <c r="H155" s="139"/>
      <c r="I155" s="139"/>
    </row>
    <row r="156" spans="2:9">
      <c r="B156" s="68"/>
      <c r="D156" s="139"/>
      <c r="E156" s="139"/>
      <c r="F156" s="139"/>
      <c r="G156" s="139"/>
      <c r="H156" s="139"/>
      <c r="I156" s="139"/>
    </row>
    <row r="157" spans="2:9">
      <c r="B157" s="68"/>
      <c r="D157" s="139"/>
      <c r="E157" s="139"/>
      <c r="F157" s="139"/>
      <c r="G157" s="139"/>
      <c r="H157" s="139"/>
      <c r="I157" s="139"/>
    </row>
    <row r="158" spans="2:9">
      <c r="B158" s="68"/>
      <c r="D158" s="139"/>
      <c r="E158" s="139"/>
      <c r="F158" s="139"/>
      <c r="G158" s="139"/>
      <c r="H158" s="139"/>
      <c r="I158" s="139"/>
    </row>
    <row r="159" spans="2:9">
      <c r="B159" s="68"/>
      <c r="D159" s="139"/>
      <c r="E159" s="139"/>
      <c r="F159" s="139"/>
      <c r="G159" s="139"/>
      <c r="H159" s="139"/>
      <c r="I159" s="139"/>
    </row>
    <row r="160" spans="2:9">
      <c r="B160" s="68"/>
      <c r="D160" s="139"/>
      <c r="E160" s="139"/>
      <c r="F160" s="139"/>
      <c r="G160" s="139"/>
      <c r="H160" s="139"/>
      <c r="I160" s="139"/>
    </row>
    <row r="161" spans="2:9">
      <c r="B161" s="68"/>
      <c r="D161" s="139"/>
      <c r="E161" s="139"/>
      <c r="F161" s="139"/>
      <c r="G161" s="139"/>
      <c r="H161" s="139"/>
      <c r="I161" s="139"/>
    </row>
    <row r="162" spans="2:9">
      <c r="B162" s="68"/>
      <c r="D162" s="139"/>
      <c r="E162" s="139"/>
      <c r="F162" s="139"/>
      <c r="G162" s="139"/>
      <c r="H162" s="139"/>
      <c r="I162" s="139"/>
    </row>
    <row r="163" spans="2:9">
      <c r="B163" s="68"/>
      <c r="D163" s="139"/>
      <c r="E163" s="139"/>
      <c r="F163" s="139"/>
      <c r="G163" s="139"/>
      <c r="H163" s="139"/>
      <c r="I163" s="139"/>
    </row>
    <row r="164" spans="2:9">
      <c r="B164" s="68"/>
      <c r="D164" s="139"/>
      <c r="E164" s="139"/>
      <c r="F164" s="139"/>
      <c r="G164" s="139"/>
      <c r="H164" s="139"/>
      <c r="I164" s="139"/>
    </row>
    <row r="165" spans="2:9">
      <c r="B165" s="68"/>
      <c r="D165" s="139"/>
      <c r="E165" s="139"/>
      <c r="F165" s="139"/>
      <c r="G165" s="139"/>
      <c r="H165" s="139"/>
      <c r="I165" s="139"/>
    </row>
    <row r="166" spans="2:9">
      <c r="B166" s="68"/>
      <c r="D166" s="139"/>
      <c r="E166" s="139"/>
      <c r="F166" s="139"/>
      <c r="G166" s="139"/>
      <c r="H166" s="139"/>
      <c r="I166" s="139"/>
    </row>
    <row r="167" spans="2:9">
      <c r="B167" s="68"/>
      <c r="D167" s="139"/>
      <c r="E167" s="139"/>
      <c r="F167" s="139"/>
      <c r="G167" s="139"/>
      <c r="H167" s="139"/>
      <c r="I167" s="139"/>
    </row>
    <row r="168" spans="2:9">
      <c r="B168" s="68"/>
      <c r="D168" s="139"/>
      <c r="E168" s="139"/>
      <c r="F168" s="139"/>
      <c r="G168" s="139"/>
      <c r="H168" s="139"/>
      <c r="I168" s="139"/>
    </row>
    <row r="169" spans="2:9">
      <c r="B169" s="68"/>
      <c r="D169" s="139"/>
      <c r="E169" s="139"/>
      <c r="F169" s="139"/>
      <c r="G169" s="139"/>
      <c r="H169" s="139"/>
      <c r="I169" s="139"/>
    </row>
    <row r="170" spans="2:9">
      <c r="B170" s="68"/>
      <c r="D170" s="139"/>
      <c r="E170" s="139"/>
      <c r="F170" s="139"/>
      <c r="G170" s="139"/>
      <c r="H170" s="139"/>
      <c r="I170" s="139"/>
    </row>
    <row r="171" spans="2:9">
      <c r="B171" s="68"/>
      <c r="D171" s="139"/>
      <c r="E171" s="139"/>
      <c r="F171" s="139"/>
      <c r="G171" s="139"/>
      <c r="H171" s="139"/>
      <c r="I171" s="139"/>
    </row>
    <row r="172" spans="2:9">
      <c r="B172" s="68"/>
      <c r="D172" s="139"/>
      <c r="E172" s="139"/>
      <c r="F172" s="139"/>
      <c r="G172" s="139"/>
      <c r="H172" s="139"/>
      <c r="I172" s="139"/>
    </row>
    <row r="173" spans="2:9">
      <c r="B173" s="68"/>
      <c r="D173" s="139"/>
      <c r="E173" s="139"/>
      <c r="F173" s="139"/>
      <c r="G173" s="139"/>
      <c r="H173" s="139"/>
      <c r="I173" s="139"/>
    </row>
    <row r="174" spans="2:9">
      <c r="B174" s="68"/>
      <c r="D174" s="139"/>
      <c r="E174" s="139"/>
      <c r="F174" s="139"/>
      <c r="G174" s="139"/>
      <c r="H174" s="139"/>
      <c r="I174" s="139"/>
    </row>
    <row r="175" spans="2:9">
      <c r="B175" s="68"/>
      <c r="D175" s="139"/>
      <c r="E175" s="139"/>
      <c r="F175" s="139"/>
      <c r="G175" s="139"/>
      <c r="H175" s="139"/>
      <c r="I175" s="139"/>
    </row>
    <row r="176" spans="2:9">
      <c r="B176" s="68"/>
      <c r="D176" s="139"/>
      <c r="E176" s="139"/>
      <c r="F176" s="139"/>
      <c r="G176" s="139"/>
      <c r="H176" s="139"/>
      <c r="I176" s="139"/>
    </row>
    <row r="177" spans="2:9">
      <c r="B177" s="68"/>
      <c r="D177" s="139"/>
      <c r="E177" s="139"/>
      <c r="F177" s="139"/>
      <c r="G177" s="139"/>
      <c r="H177" s="139"/>
      <c r="I177" s="139"/>
    </row>
    <row r="178" spans="2:9">
      <c r="B178" s="68"/>
      <c r="D178" s="139"/>
      <c r="E178" s="139"/>
      <c r="F178" s="139"/>
      <c r="G178" s="139"/>
      <c r="H178" s="139"/>
      <c r="I178" s="139"/>
    </row>
    <row r="179" spans="2:9">
      <c r="B179" s="68"/>
      <c r="D179" s="139"/>
      <c r="E179" s="139"/>
      <c r="F179" s="139"/>
      <c r="G179" s="139"/>
      <c r="H179" s="139"/>
      <c r="I179" s="139"/>
    </row>
    <row r="180" spans="2:9">
      <c r="B180" s="68"/>
      <c r="D180" s="139"/>
      <c r="E180" s="139"/>
      <c r="F180" s="139"/>
      <c r="G180" s="139"/>
      <c r="H180" s="139"/>
      <c r="I180" s="139"/>
    </row>
    <row r="181" spans="2:9">
      <c r="B181" s="68"/>
      <c r="D181" s="139"/>
      <c r="E181" s="139"/>
      <c r="F181" s="139"/>
      <c r="G181" s="139"/>
      <c r="H181" s="139"/>
      <c r="I181" s="139"/>
    </row>
    <row r="182" spans="2:9">
      <c r="B182" s="68"/>
      <c r="D182" s="139"/>
      <c r="E182" s="139"/>
      <c r="F182" s="139"/>
      <c r="G182" s="139"/>
      <c r="H182" s="139"/>
      <c r="I182" s="139"/>
    </row>
    <row r="183" spans="2:9">
      <c r="B183" s="68"/>
      <c r="D183" s="139"/>
      <c r="E183" s="139"/>
      <c r="F183" s="139"/>
      <c r="G183" s="139"/>
      <c r="H183" s="139"/>
      <c r="I183" s="139"/>
    </row>
    <row r="184" spans="2:9">
      <c r="B184" s="68"/>
      <c r="D184" s="139"/>
      <c r="E184" s="139"/>
      <c r="F184" s="139"/>
      <c r="G184" s="139"/>
      <c r="H184" s="139"/>
      <c r="I184" s="139"/>
    </row>
    <row r="185" spans="2:9">
      <c r="B185" s="68"/>
      <c r="D185" s="139"/>
      <c r="E185" s="139"/>
      <c r="F185" s="139"/>
      <c r="G185" s="139"/>
      <c r="H185" s="139"/>
      <c r="I185" s="139"/>
    </row>
    <row r="186" spans="2:9">
      <c r="B186" s="68"/>
      <c r="D186" s="139"/>
      <c r="E186" s="139"/>
      <c r="F186" s="139"/>
      <c r="G186" s="139"/>
      <c r="H186" s="139"/>
      <c r="I186" s="139"/>
    </row>
    <row r="187" spans="2:9">
      <c r="B187" s="68"/>
      <c r="D187" s="139"/>
      <c r="E187" s="139"/>
      <c r="F187" s="139"/>
      <c r="G187" s="139"/>
      <c r="H187" s="139"/>
      <c r="I187" s="139"/>
    </row>
    <row r="188" spans="2:9">
      <c r="B188" s="68"/>
      <c r="D188" s="139"/>
      <c r="E188" s="139"/>
      <c r="F188" s="139"/>
      <c r="G188" s="139"/>
      <c r="H188" s="139"/>
      <c r="I188" s="139"/>
    </row>
    <row r="189" spans="2:9">
      <c r="B189" s="68"/>
      <c r="D189" s="139"/>
      <c r="E189" s="139"/>
      <c r="F189" s="139"/>
      <c r="G189" s="139"/>
      <c r="H189" s="139"/>
      <c r="I189" s="139"/>
    </row>
    <row r="190" spans="2:9">
      <c r="B190" s="68"/>
      <c r="D190" s="139"/>
      <c r="E190" s="139"/>
      <c r="F190" s="139"/>
      <c r="G190" s="139"/>
      <c r="H190" s="139"/>
      <c r="I190" s="139"/>
    </row>
    <row r="191" spans="2:9">
      <c r="B191" s="68"/>
      <c r="D191" s="139"/>
      <c r="E191" s="139"/>
      <c r="F191" s="139"/>
      <c r="G191" s="139"/>
      <c r="H191" s="139"/>
      <c r="I191" s="139"/>
    </row>
    <row r="192" spans="2:9">
      <c r="B192" s="68"/>
      <c r="D192" s="139"/>
      <c r="E192" s="139"/>
      <c r="F192" s="139"/>
      <c r="G192" s="139"/>
      <c r="H192" s="139"/>
      <c r="I192" s="139"/>
    </row>
    <row r="193" spans="2:9">
      <c r="B193" s="68"/>
      <c r="D193" s="139"/>
      <c r="E193" s="139"/>
      <c r="F193" s="139"/>
      <c r="G193" s="139"/>
      <c r="H193" s="139"/>
      <c r="I193" s="139"/>
    </row>
    <row r="194" spans="2:9">
      <c r="B194" s="68"/>
      <c r="D194" s="139"/>
      <c r="E194" s="139"/>
      <c r="F194" s="139"/>
      <c r="G194" s="139"/>
      <c r="H194" s="139"/>
      <c r="I194" s="139"/>
    </row>
    <row r="195" spans="2:9">
      <c r="B195" s="68"/>
      <c r="D195" s="139"/>
      <c r="E195" s="139"/>
      <c r="F195" s="139"/>
      <c r="G195" s="139"/>
      <c r="H195" s="139"/>
      <c r="I195" s="139"/>
    </row>
    <row r="196" spans="2:9">
      <c r="B196" s="68"/>
      <c r="D196" s="139"/>
      <c r="E196" s="139"/>
      <c r="F196" s="139"/>
      <c r="G196" s="139"/>
      <c r="H196" s="139"/>
      <c r="I196" s="139"/>
    </row>
    <row r="197" spans="2:9">
      <c r="B197" s="68"/>
      <c r="D197" s="139"/>
      <c r="E197" s="139"/>
      <c r="F197" s="139"/>
      <c r="G197" s="139"/>
      <c r="H197" s="139"/>
      <c r="I197" s="139"/>
    </row>
    <row r="198" spans="2:9">
      <c r="B198" s="68"/>
      <c r="D198" s="139"/>
      <c r="E198" s="139"/>
      <c r="F198" s="139"/>
      <c r="G198" s="139"/>
      <c r="H198" s="139"/>
      <c r="I198" s="139"/>
    </row>
    <row r="199" spans="2:9">
      <c r="B199" s="68"/>
      <c r="D199" s="139"/>
      <c r="E199" s="139"/>
      <c r="F199" s="139"/>
      <c r="G199" s="139"/>
      <c r="H199" s="139"/>
      <c r="I199" s="139"/>
    </row>
    <row r="200" spans="2:9">
      <c r="B200" s="68"/>
      <c r="D200" s="139"/>
      <c r="E200" s="139"/>
      <c r="F200" s="139"/>
      <c r="G200" s="139"/>
      <c r="H200" s="139"/>
      <c r="I200" s="139"/>
    </row>
    <row r="201" spans="2:9">
      <c r="B201" s="68"/>
      <c r="D201" s="139"/>
      <c r="E201" s="139"/>
      <c r="F201" s="139"/>
      <c r="G201" s="139"/>
      <c r="H201" s="139"/>
      <c r="I201" s="139"/>
    </row>
    <row r="202" spans="2:9">
      <c r="B202" s="68"/>
      <c r="D202" s="139"/>
      <c r="E202" s="139"/>
      <c r="F202" s="139"/>
      <c r="G202" s="139"/>
      <c r="H202" s="139"/>
      <c r="I202" s="139"/>
    </row>
    <row r="203" spans="2:9">
      <c r="B203" s="68"/>
      <c r="D203" s="139"/>
      <c r="E203" s="139"/>
      <c r="F203" s="139"/>
      <c r="G203" s="139"/>
      <c r="H203" s="139"/>
      <c r="I203" s="139"/>
    </row>
    <row r="204" spans="2:9">
      <c r="B204" s="68"/>
      <c r="D204" s="139"/>
      <c r="E204" s="139"/>
      <c r="F204" s="139"/>
      <c r="G204" s="139"/>
      <c r="H204" s="139"/>
      <c r="I204" s="139"/>
    </row>
    <row r="205" spans="2:9">
      <c r="B205" s="68"/>
      <c r="D205" s="139"/>
      <c r="E205" s="139"/>
      <c r="F205" s="139"/>
      <c r="G205" s="139"/>
      <c r="H205" s="139"/>
      <c r="I205" s="139"/>
    </row>
    <row r="206" spans="2:9">
      <c r="B206" s="68"/>
      <c r="D206" s="139"/>
      <c r="E206" s="139"/>
      <c r="F206" s="139"/>
      <c r="G206" s="139"/>
      <c r="H206" s="139"/>
      <c r="I206" s="139"/>
    </row>
    <row r="207" spans="2:9">
      <c r="B207" s="68"/>
      <c r="D207" s="139"/>
      <c r="E207" s="139"/>
      <c r="F207" s="139"/>
      <c r="G207" s="139"/>
      <c r="H207" s="139"/>
      <c r="I207" s="139"/>
    </row>
    <row r="208" spans="2:9">
      <c r="B208" s="68"/>
      <c r="D208" s="139"/>
      <c r="E208" s="139"/>
      <c r="F208" s="139"/>
      <c r="G208" s="139"/>
      <c r="H208" s="139"/>
      <c r="I208" s="139"/>
    </row>
    <row r="209" spans="2:9">
      <c r="B209" s="68"/>
      <c r="D209" s="139"/>
      <c r="E209" s="139"/>
      <c r="F209" s="139"/>
      <c r="G209" s="139"/>
      <c r="H209" s="139"/>
      <c r="I209" s="139"/>
    </row>
    <row r="210" spans="2:9">
      <c r="B210" s="68"/>
      <c r="D210" s="139"/>
      <c r="E210" s="139"/>
      <c r="F210" s="139"/>
      <c r="G210" s="139"/>
      <c r="H210" s="139"/>
      <c r="I210" s="139"/>
    </row>
    <row r="211" spans="2:9">
      <c r="B211" s="68"/>
      <c r="D211" s="139"/>
      <c r="E211" s="139"/>
      <c r="F211" s="139"/>
      <c r="G211" s="139"/>
      <c r="H211" s="139"/>
      <c r="I211" s="139"/>
    </row>
    <row r="212" spans="2:9">
      <c r="B212" s="68"/>
      <c r="D212" s="139"/>
      <c r="E212" s="139"/>
      <c r="F212" s="139"/>
      <c r="G212" s="139"/>
      <c r="H212" s="139"/>
      <c r="I212" s="139"/>
    </row>
    <row r="213" spans="2:9">
      <c r="B213" s="68"/>
      <c r="D213" s="139"/>
      <c r="E213" s="139"/>
      <c r="F213" s="139"/>
      <c r="G213" s="139"/>
      <c r="H213" s="139"/>
      <c r="I213" s="139"/>
    </row>
    <row r="214" spans="2:9">
      <c r="B214" s="68"/>
      <c r="D214" s="139"/>
      <c r="E214" s="139"/>
      <c r="F214" s="139"/>
      <c r="G214" s="139"/>
      <c r="H214" s="139"/>
      <c r="I214" s="139"/>
    </row>
    <row r="215" spans="2:9">
      <c r="B215" s="68"/>
      <c r="D215" s="139"/>
      <c r="E215" s="139"/>
      <c r="F215" s="139"/>
      <c r="G215" s="139"/>
      <c r="H215" s="139"/>
      <c r="I215" s="139"/>
    </row>
    <row r="216" spans="2:9">
      <c r="B216" s="68"/>
      <c r="D216" s="139"/>
      <c r="E216" s="139"/>
      <c r="F216" s="139"/>
      <c r="G216" s="139"/>
      <c r="H216" s="139"/>
      <c r="I216" s="139"/>
    </row>
    <row r="217" spans="2:9">
      <c r="B217" s="68"/>
      <c r="D217" s="139"/>
      <c r="E217" s="139"/>
      <c r="F217" s="139"/>
      <c r="G217" s="139"/>
      <c r="H217" s="139"/>
      <c r="I217" s="139"/>
    </row>
    <row r="218" spans="2:9">
      <c r="B218" s="68"/>
      <c r="D218" s="139"/>
      <c r="E218" s="139"/>
      <c r="F218" s="139"/>
      <c r="G218" s="139"/>
      <c r="H218" s="139"/>
      <c r="I218" s="139"/>
    </row>
    <row r="219" spans="2:9">
      <c r="B219" s="68"/>
      <c r="D219" s="139"/>
      <c r="E219" s="139"/>
      <c r="F219" s="139"/>
      <c r="G219" s="139"/>
      <c r="H219" s="139"/>
      <c r="I219" s="139"/>
    </row>
    <row r="220" spans="2:9">
      <c r="B220" s="68"/>
      <c r="D220" s="139"/>
      <c r="E220" s="139"/>
      <c r="F220" s="139"/>
      <c r="G220" s="139"/>
      <c r="H220" s="139"/>
      <c r="I220" s="139"/>
    </row>
    <row r="221" spans="2:9">
      <c r="B221" s="68"/>
      <c r="D221" s="139"/>
      <c r="E221" s="139"/>
      <c r="F221" s="139"/>
      <c r="G221" s="139"/>
      <c r="H221" s="139"/>
      <c r="I221" s="139"/>
    </row>
    <row r="222" spans="2:9">
      <c r="B222" s="68"/>
      <c r="D222" s="139"/>
      <c r="E222" s="139"/>
      <c r="F222" s="139"/>
      <c r="G222" s="139"/>
      <c r="H222" s="139"/>
      <c r="I222" s="139"/>
    </row>
    <row r="223" spans="2:9">
      <c r="B223" s="68"/>
      <c r="D223" s="139"/>
      <c r="E223" s="139"/>
      <c r="F223" s="139"/>
      <c r="G223" s="139"/>
      <c r="H223" s="139"/>
      <c r="I223" s="139"/>
    </row>
    <row r="224" spans="2:9">
      <c r="B224" s="68"/>
      <c r="D224" s="139"/>
      <c r="E224" s="139"/>
      <c r="F224" s="139"/>
      <c r="G224" s="139"/>
      <c r="H224" s="139"/>
      <c r="I224" s="139"/>
    </row>
    <row r="225" spans="2:9">
      <c r="B225" s="68"/>
      <c r="D225" s="139"/>
      <c r="E225" s="139"/>
      <c r="F225" s="139"/>
      <c r="G225" s="139"/>
      <c r="H225" s="139"/>
      <c r="I225" s="139"/>
    </row>
    <row r="226" spans="2:9">
      <c r="B226" s="68"/>
      <c r="D226" s="139"/>
      <c r="E226" s="139"/>
      <c r="F226" s="139"/>
      <c r="G226" s="139"/>
      <c r="H226" s="139"/>
      <c r="I226" s="139"/>
    </row>
    <row r="227" spans="2:9">
      <c r="B227" s="68"/>
      <c r="D227" s="139"/>
      <c r="E227" s="139"/>
      <c r="F227" s="139"/>
      <c r="G227" s="139"/>
      <c r="H227" s="139"/>
      <c r="I227" s="139"/>
    </row>
    <row r="228" spans="2:9">
      <c r="B228" s="68"/>
      <c r="D228" s="139"/>
      <c r="E228" s="139"/>
      <c r="F228" s="139"/>
      <c r="G228" s="139"/>
      <c r="H228" s="139"/>
      <c r="I228" s="139"/>
    </row>
    <row r="229" spans="2:9">
      <c r="B229" s="68"/>
      <c r="D229" s="139"/>
      <c r="E229" s="139"/>
      <c r="F229" s="139"/>
      <c r="G229" s="139"/>
      <c r="H229" s="139"/>
      <c r="I229" s="139"/>
    </row>
    <row r="230" spans="2:9">
      <c r="B230" s="68"/>
      <c r="D230" s="139"/>
      <c r="E230" s="139"/>
      <c r="F230" s="139"/>
      <c r="G230" s="139"/>
      <c r="H230" s="139"/>
      <c r="I230" s="139"/>
    </row>
    <row r="231" spans="2:9">
      <c r="B231" s="68"/>
      <c r="D231" s="139"/>
      <c r="E231" s="139"/>
      <c r="F231" s="139"/>
      <c r="G231" s="139"/>
      <c r="H231" s="139"/>
      <c r="I231" s="139"/>
    </row>
    <row r="232" spans="2:9">
      <c r="B232" s="68"/>
      <c r="D232" s="139"/>
      <c r="E232" s="139"/>
      <c r="F232" s="139"/>
      <c r="G232" s="139"/>
      <c r="H232" s="139"/>
      <c r="I232" s="139"/>
    </row>
    <row r="233" spans="2:9">
      <c r="B233" s="68"/>
      <c r="D233" s="139"/>
      <c r="E233" s="139"/>
      <c r="F233" s="139"/>
      <c r="G233" s="139"/>
      <c r="H233" s="139"/>
      <c r="I233" s="139"/>
    </row>
    <row r="234" spans="2:9">
      <c r="B234" s="68"/>
      <c r="D234" s="139"/>
      <c r="E234" s="139"/>
      <c r="F234" s="139"/>
      <c r="G234" s="139"/>
      <c r="H234" s="139"/>
      <c r="I234" s="139"/>
    </row>
    <row r="235" spans="2:9">
      <c r="B235" s="68"/>
      <c r="D235" s="139"/>
      <c r="E235" s="139"/>
      <c r="F235" s="139"/>
      <c r="G235" s="139"/>
      <c r="H235" s="139"/>
      <c r="I235" s="139"/>
    </row>
    <row r="236" spans="2:9">
      <c r="B236" s="68"/>
      <c r="D236" s="139"/>
      <c r="E236" s="139"/>
      <c r="F236" s="139"/>
      <c r="G236" s="139"/>
      <c r="H236" s="139"/>
      <c r="I236" s="139"/>
    </row>
    <row r="237" spans="2:9">
      <c r="B237" s="68"/>
      <c r="D237" s="139"/>
      <c r="E237" s="139"/>
      <c r="F237" s="139"/>
      <c r="G237" s="139"/>
      <c r="H237" s="139"/>
      <c r="I237" s="139"/>
    </row>
  </sheetData>
  <mergeCells count="4">
    <mergeCell ref="H7:I7"/>
    <mergeCell ref="A8:A10"/>
    <mergeCell ref="B8:B10"/>
    <mergeCell ref="I9:I1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E80808AE9DF0F4E8A4E10DE57717AE6" ma:contentTypeVersion="6" ma:contentTypeDescription="Създаване на нов документ" ma:contentTypeScope="" ma:versionID="83b14de62f72eaee693f333fc827fea1">
  <xsd:schema xmlns:xsd="http://www.w3.org/2001/XMLSchema" xmlns:xs="http://www.w3.org/2001/XMLSchema" xmlns:p="http://schemas.microsoft.com/office/2006/metadata/properties" xmlns:ns2="5b858ed6-3057-439c-a72f-ab4606f0155c" xmlns:ns3="39d8a0bd-20db-43c3-97b0-6de866e341c5" targetNamespace="http://schemas.microsoft.com/office/2006/metadata/properties" ma:root="true" ma:fieldsID="5d4489409592ae97cacfe34f4722bb9a" ns2:_="" ns3:_="">
    <xsd:import namespace="5b858ed6-3057-439c-a72f-ab4606f0155c"/>
    <xsd:import namespace="39d8a0bd-20db-43c3-97b0-6de866e341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Reviewe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858ed6-3057-439c-a72f-ab4606f015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Reviewed" ma:index="12" nillable="true" ma:displayName="Reviewed" ma:default="0" ma:format="Dropdown" ma:internalName="Reviewed">
      <xsd:simpleType>
        <xsd:restriction base="dms:Boolean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8a0bd-20db-43c3-97b0-6de866e341c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Споделено с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Споделени с подробност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ъдържание"/>
        <xsd:element ref="dc:title" minOccurs="0" maxOccurs="1" ma:index="4" ma:displayName="Заглав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F7BAF6-A53D-4DB4-B114-0664B2531EDB}"/>
</file>

<file path=customXml/itemProps2.xml><?xml version="1.0" encoding="utf-8"?>
<ds:datastoreItem xmlns:ds="http://schemas.openxmlformats.org/officeDocument/2006/customXml" ds:itemID="{7044D31F-DAA9-4855-8495-0EBE035650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Title</vt:lpstr>
      <vt:lpstr>1-Balance Sheet</vt:lpstr>
      <vt:lpstr>2 - Income Statement</vt:lpstr>
      <vt:lpstr>3 - Cash Flow Statement</vt:lpstr>
      <vt:lpstr>4 - Owners' equity</vt:lpstr>
      <vt:lpstr>Exerpt 5</vt:lpstr>
      <vt:lpstr>Exerpt 6</vt:lpstr>
      <vt:lpstr>Exerpt 7</vt:lpstr>
      <vt:lpstr>Exerpt 8</vt:lpstr>
      <vt:lpstr>'1-Balance Sheet'!Print_Area</vt:lpstr>
      <vt:lpstr>'2 - Income Statement'!Print_Area</vt:lpstr>
      <vt:lpstr>'3 - Cash Flow Statement'!Print_Area</vt:lpstr>
      <vt:lpstr>'4 - Owners'' equity'!Print_Area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Jordanka Klenovska</cp:lastModifiedBy>
  <cp:lastPrinted>2022-11-29T10:11:33Z</cp:lastPrinted>
  <dcterms:created xsi:type="dcterms:W3CDTF">2016-10-31T08:17:40Z</dcterms:created>
  <dcterms:modified xsi:type="dcterms:W3CDTF">2022-11-29T10:12:04Z</dcterms:modified>
</cp:coreProperties>
</file>